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va\OneDrive\Marketing\One Fine Baby Article\"/>
    </mc:Choice>
  </mc:AlternateContent>
  <xr:revisionPtr revIDLastSave="1" documentId="11_FB0C7CFB556E412AC4D38E5A0884F3F759E11B95" xr6:coauthVersionLast="45" xr6:coauthVersionMax="45" xr10:uidLastSave="{93D5009D-8372-4484-9A63-946FEF26AA7D}"/>
  <bookViews>
    <workbookView xWindow="-120" yWindow="-120" windowWidth="29040" windowHeight="15840" xr2:uid="{00000000-000D-0000-FFFF-FFFF00000000}"/>
  </bookViews>
  <sheets>
    <sheet name="Cashflow - Budget" sheetId="1" r:id="rId1"/>
    <sheet name="#Budget Worksheet-bill detail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2" l="1"/>
  <c r="E72" i="1"/>
  <c r="C69" i="2" l="1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C14" i="2"/>
  <c r="B14" i="2"/>
  <c r="C13" i="2"/>
  <c r="B13" i="2"/>
  <c r="C12" i="2"/>
  <c r="B12" i="2"/>
  <c r="M99" i="1"/>
  <c r="L99" i="1"/>
  <c r="K99" i="1"/>
  <c r="I99" i="1"/>
  <c r="H99" i="1" s="1"/>
  <c r="M98" i="1"/>
  <c r="L98" i="1"/>
  <c r="K98" i="1"/>
  <c r="I98" i="1"/>
  <c r="G98" i="1" s="1"/>
  <c r="M97" i="1"/>
  <c r="L97" i="1"/>
  <c r="K97" i="1"/>
  <c r="I97" i="1"/>
  <c r="F97" i="1" s="1"/>
  <c r="M96" i="1"/>
  <c r="L96" i="1"/>
  <c r="K96" i="1"/>
  <c r="I96" i="1"/>
  <c r="H96" i="1" s="1"/>
  <c r="M95" i="1"/>
  <c r="L95" i="1"/>
  <c r="K95" i="1"/>
  <c r="I95" i="1"/>
  <c r="F95" i="1" s="1"/>
  <c r="G95" i="1"/>
  <c r="M94" i="1"/>
  <c r="L94" i="1"/>
  <c r="K94" i="1"/>
  <c r="I94" i="1"/>
  <c r="H94" i="1" s="1"/>
  <c r="M93" i="1"/>
  <c r="L93" i="1"/>
  <c r="K93" i="1"/>
  <c r="I93" i="1"/>
  <c r="M92" i="1"/>
  <c r="L92" i="1"/>
  <c r="K92" i="1"/>
  <c r="I92" i="1"/>
  <c r="F92" i="1" s="1"/>
  <c r="M91" i="1"/>
  <c r="L91" i="1"/>
  <c r="K91" i="1"/>
  <c r="I91" i="1"/>
  <c r="H91" i="1" s="1"/>
  <c r="M90" i="1"/>
  <c r="L90" i="1"/>
  <c r="K90" i="1"/>
  <c r="I90" i="1"/>
  <c r="G90" i="1" s="1"/>
  <c r="M89" i="1"/>
  <c r="L89" i="1"/>
  <c r="K89" i="1"/>
  <c r="I89" i="1"/>
  <c r="H89" i="1" s="1"/>
  <c r="M88" i="1"/>
  <c r="L88" i="1"/>
  <c r="K88" i="1"/>
  <c r="I88" i="1"/>
  <c r="M87" i="1"/>
  <c r="L87" i="1"/>
  <c r="K87" i="1"/>
  <c r="I87" i="1"/>
  <c r="F87" i="1" s="1"/>
  <c r="M86" i="1"/>
  <c r="L86" i="1"/>
  <c r="K86" i="1"/>
  <c r="I86" i="1"/>
  <c r="G86" i="1" s="1"/>
  <c r="M85" i="1"/>
  <c r="L85" i="1"/>
  <c r="K85" i="1"/>
  <c r="I85" i="1"/>
  <c r="M84" i="1"/>
  <c r="L84" i="1"/>
  <c r="K84" i="1"/>
  <c r="I84" i="1"/>
  <c r="G84" i="1" s="1"/>
  <c r="M82" i="1"/>
  <c r="L82" i="1"/>
  <c r="K82" i="1"/>
  <c r="I82" i="1"/>
  <c r="H82" i="1" s="1"/>
  <c r="M81" i="1"/>
  <c r="L81" i="1"/>
  <c r="K81" i="1"/>
  <c r="I81" i="1"/>
  <c r="F81" i="1" s="1"/>
  <c r="M79" i="1"/>
  <c r="L79" i="1"/>
  <c r="K79" i="1"/>
  <c r="I79" i="1"/>
  <c r="G79" i="1" s="1"/>
  <c r="M78" i="1"/>
  <c r="L78" i="1"/>
  <c r="K78" i="1"/>
  <c r="I78" i="1"/>
  <c r="F78" i="1" s="1"/>
  <c r="M77" i="1"/>
  <c r="L77" i="1"/>
  <c r="K77" i="1"/>
  <c r="I77" i="1"/>
  <c r="E77" i="1" s="1"/>
  <c r="M75" i="1"/>
  <c r="L75" i="1"/>
  <c r="K75" i="1"/>
  <c r="I75" i="1"/>
  <c r="E75" i="1" s="1"/>
  <c r="M74" i="1"/>
  <c r="L74" i="1"/>
  <c r="K74" i="1"/>
  <c r="I74" i="1"/>
  <c r="H74" i="1" s="1"/>
  <c r="M73" i="1"/>
  <c r="L73" i="1"/>
  <c r="K73" i="1"/>
  <c r="I73" i="1"/>
  <c r="F73" i="1" s="1"/>
  <c r="M71" i="1"/>
  <c r="L71" i="1"/>
  <c r="K71" i="1"/>
  <c r="I71" i="1"/>
  <c r="F71" i="1" s="1"/>
  <c r="M69" i="1"/>
  <c r="L69" i="1"/>
  <c r="K69" i="1"/>
  <c r="I69" i="1"/>
  <c r="G69" i="1" s="1"/>
  <c r="I64" i="1"/>
  <c r="E64" i="1" s="1"/>
  <c r="I62" i="1"/>
  <c r="F62" i="1" s="1"/>
  <c r="I61" i="1"/>
  <c r="G61" i="1" s="1"/>
  <c r="I60" i="1"/>
  <c r="H60" i="1" s="1"/>
  <c r="I59" i="1"/>
  <c r="F59" i="1" s="1"/>
  <c r="I58" i="1"/>
  <c r="F58" i="1" s="1"/>
  <c r="I56" i="1"/>
  <c r="H56" i="1" s="1"/>
  <c r="I55" i="1"/>
  <c r="G55" i="1" s="1"/>
  <c r="I54" i="1"/>
  <c r="I53" i="1"/>
  <c r="I51" i="1"/>
  <c r="G51" i="1" s="1"/>
  <c r="I50" i="1"/>
  <c r="F50" i="1" s="1"/>
  <c r="I49" i="1"/>
  <c r="H49" i="1" s="1"/>
  <c r="I48" i="1"/>
  <c r="F48" i="1" s="1"/>
  <c r="I37" i="1"/>
  <c r="E37" i="1" s="1"/>
  <c r="I47" i="1"/>
  <c r="F47" i="1" s="1"/>
  <c r="I45" i="1"/>
  <c r="F45" i="1" s="1"/>
  <c r="I44" i="1"/>
  <c r="E44" i="1" s="1"/>
  <c r="I43" i="1"/>
  <c r="F43" i="1" s="1"/>
  <c r="I42" i="1"/>
  <c r="H42" i="1" s="1"/>
  <c r="I40" i="1"/>
  <c r="H40" i="1" s="1"/>
  <c r="I39" i="1"/>
  <c r="F39" i="1" s="1"/>
  <c r="I38" i="1"/>
  <c r="G38" i="1" s="1"/>
  <c r="I36" i="1"/>
  <c r="F36" i="1" s="1"/>
  <c r="I35" i="1"/>
  <c r="E35" i="1" s="1"/>
  <c r="I34" i="1"/>
  <c r="F34" i="1" s="1"/>
  <c r="I33" i="1"/>
  <c r="F33" i="1" s="1"/>
  <c r="I32" i="1"/>
  <c r="E32" i="1" s="1"/>
  <c r="I31" i="1"/>
  <c r="F31" i="1" s="1"/>
  <c r="I30" i="1"/>
  <c r="G30" i="1" s="1"/>
  <c r="I25" i="1"/>
  <c r="H25" i="1" s="1"/>
  <c r="I24" i="1"/>
  <c r="F24" i="1" s="1"/>
  <c r="I23" i="1"/>
  <c r="H23" i="1" s="1"/>
  <c r="I22" i="1"/>
  <c r="F22" i="1" s="1"/>
  <c r="I20" i="1"/>
  <c r="F20" i="1" s="1"/>
  <c r="I19" i="1"/>
  <c r="H19" i="1" s="1"/>
  <c r="I18" i="1"/>
  <c r="F18" i="1" s="1"/>
  <c r="I17" i="1"/>
  <c r="H17" i="1" s="1"/>
  <c r="I16" i="1"/>
  <c r="H16" i="1" s="1"/>
  <c r="I11" i="1"/>
  <c r="F11" i="1" s="1"/>
  <c r="I10" i="1"/>
  <c r="H10" i="1" s="1"/>
  <c r="I9" i="1"/>
  <c r="E9" i="1" s="1"/>
  <c r="I8" i="1"/>
  <c r="F8" i="1" s="1"/>
  <c r="I7" i="1"/>
  <c r="F7" i="1" s="1"/>
  <c r="I6" i="1"/>
  <c r="H6" i="1" s="1"/>
  <c r="I5" i="1"/>
  <c r="F5" i="1" s="1"/>
  <c r="R98" i="1" l="1"/>
  <c r="G56" i="1"/>
  <c r="G71" i="1"/>
  <c r="H33" i="1"/>
  <c r="F42" i="1"/>
  <c r="H45" i="1"/>
  <c r="E81" i="1"/>
  <c r="S92" i="1"/>
  <c r="G81" i="1"/>
  <c r="R79" i="1"/>
  <c r="P79" i="1" s="1"/>
  <c r="H37" i="1"/>
  <c r="E86" i="1"/>
  <c r="E74" i="1"/>
  <c r="F74" i="1"/>
  <c r="E43" i="1"/>
  <c r="G74" i="1"/>
  <c r="R88" i="1"/>
  <c r="P88" i="1" s="1"/>
  <c r="E42" i="1"/>
  <c r="H48" i="1"/>
  <c r="E51" i="1"/>
  <c r="G59" i="1"/>
  <c r="H62" i="1"/>
  <c r="R69" i="1"/>
  <c r="P69" i="1" s="1"/>
  <c r="R73" i="1"/>
  <c r="P73" i="1" s="1"/>
  <c r="E90" i="1"/>
  <c r="S90" i="1"/>
  <c r="E6" i="1"/>
  <c r="G42" i="1"/>
  <c r="E48" i="1"/>
  <c r="G60" i="1"/>
  <c r="G77" i="1"/>
  <c r="S79" i="1"/>
  <c r="E84" i="1"/>
  <c r="E92" i="1"/>
  <c r="R96" i="1"/>
  <c r="P96" i="1" s="1"/>
  <c r="R97" i="1"/>
  <c r="Q97" i="1" s="1"/>
  <c r="F9" i="1"/>
  <c r="G16" i="1"/>
  <c r="F35" i="1"/>
  <c r="E38" i="1"/>
  <c r="G48" i="1"/>
  <c r="G78" i="1"/>
  <c r="R82" i="1"/>
  <c r="N82" i="1" s="1"/>
  <c r="R84" i="1"/>
  <c r="O84" i="1" s="1"/>
  <c r="G94" i="1"/>
  <c r="R94" i="1"/>
  <c r="N94" i="1" s="1"/>
  <c r="S96" i="1"/>
  <c r="E17" i="1"/>
  <c r="E8" i="1"/>
  <c r="F17" i="1"/>
  <c r="I52" i="1"/>
  <c r="E52" i="1" s="1"/>
  <c r="E20" i="1"/>
  <c r="E24" i="1"/>
  <c r="G8" i="1"/>
  <c r="G11" i="1"/>
  <c r="G17" i="1"/>
  <c r="E19" i="1"/>
  <c r="G20" i="1"/>
  <c r="E23" i="1"/>
  <c r="G24" i="1"/>
  <c r="E30" i="1"/>
  <c r="H32" i="1"/>
  <c r="G34" i="1"/>
  <c r="H38" i="1"/>
  <c r="H51" i="1"/>
  <c r="E55" i="1"/>
  <c r="H59" i="1"/>
  <c r="G64" i="1"/>
  <c r="S69" i="1"/>
  <c r="F75" i="1"/>
  <c r="R75" i="1"/>
  <c r="P75" i="1" s="1"/>
  <c r="H78" i="1"/>
  <c r="H81" i="1"/>
  <c r="S84" i="1"/>
  <c r="S85" i="1"/>
  <c r="R87" i="1"/>
  <c r="Q87" i="1" s="1"/>
  <c r="G89" i="1"/>
  <c r="H95" i="1"/>
  <c r="S98" i="1"/>
  <c r="E11" i="1"/>
  <c r="H7" i="1"/>
  <c r="H8" i="1"/>
  <c r="H11" i="1"/>
  <c r="H20" i="1"/>
  <c r="H24" i="1"/>
  <c r="H30" i="1"/>
  <c r="H34" i="1"/>
  <c r="H44" i="1"/>
  <c r="H55" i="1"/>
  <c r="H58" i="1"/>
  <c r="G62" i="1"/>
  <c r="F77" i="1"/>
  <c r="S77" i="1"/>
  <c r="S88" i="1"/>
  <c r="R89" i="1"/>
  <c r="N89" i="1" s="1"/>
  <c r="F94" i="1"/>
  <c r="S94" i="1"/>
  <c r="E49" i="1"/>
  <c r="S99" i="1"/>
  <c r="E25" i="1"/>
  <c r="F25" i="1"/>
  <c r="E36" i="1"/>
  <c r="F49" i="1"/>
  <c r="E50" i="1"/>
  <c r="I80" i="1"/>
  <c r="F80" i="1" s="1"/>
  <c r="E87" i="1"/>
  <c r="S95" i="1"/>
  <c r="E33" i="1"/>
  <c r="E34" i="1"/>
  <c r="G36" i="1"/>
  <c r="F38" i="1"/>
  <c r="E39" i="1"/>
  <c r="E45" i="1"/>
  <c r="E47" i="1"/>
  <c r="G49" i="1"/>
  <c r="G50" i="1"/>
  <c r="F51" i="1"/>
  <c r="F61" i="1"/>
  <c r="F69" i="1"/>
  <c r="E71" i="1"/>
  <c r="E70" i="1" s="1"/>
  <c r="S73" i="1"/>
  <c r="S75" i="1"/>
  <c r="F79" i="1"/>
  <c r="F82" i="1"/>
  <c r="G87" i="1"/>
  <c r="R90" i="1"/>
  <c r="O90" i="1" s="1"/>
  <c r="F96" i="1"/>
  <c r="G97" i="1"/>
  <c r="R99" i="1"/>
  <c r="N99" i="1" s="1"/>
  <c r="G25" i="1"/>
  <c r="F30" i="1"/>
  <c r="F55" i="1"/>
  <c r="E59" i="1"/>
  <c r="G7" i="1"/>
  <c r="G33" i="1"/>
  <c r="H36" i="1"/>
  <c r="G45" i="1"/>
  <c r="H50" i="1"/>
  <c r="F60" i="1"/>
  <c r="H61" i="1"/>
  <c r="S71" i="1"/>
  <c r="R77" i="1"/>
  <c r="P77" i="1" s="1"/>
  <c r="E78" i="1"/>
  <c r="S82" i="1"/>
  <c r="H87" i="1"/>
  <c r="R92" i="1"/>
  <c r="O92" i="1" s="1"/>
  <c r="E94" i="1"/>
  <c r="E95" i="1"/>
  <c r="G96" i="1"/>
  <c r="H97" i="1"/>
  <c r="S97" i="1"/>
  <c r="G10" i="1"/>
  <c r="F10" i="1"/>
  <c r="I15" i="1"/>
  <c r="G40" i="1"/>
  <c r="F40" i="1"/>
  <c r="R74" i="1"/>
  <c r="S74" i="1"/>
  <c r="Q98" i="1"/>
  <c r="P98" i="1"/>
  <c r="O98" i="1"/>
  <c r="N98" i="1"/>
  <c r="E5" i="1"/>
  <c r="H9" i="1"/>
  <c r="G9" i="1"/>
  <c r="E18" i="1"/>
  <c r="E22" i="1"/>
  <c r="E31" i="1"/>
  <c r="H39" i="1"/>
  <c r="G39" i="1"/>
  <c r="G44" i="1"/>
  <c r="F44" i="1"/>
  <c r="G37" i="1"/>
  <c r="F37" i="1"/>
  <c r="G53" i="1"/>
  <c r="H53" i="1"/>
  <c r="E53" i="1"/>
  <c r="F53" i="1"/>
  <c r="Q77" i="1"/>
  <c r="H88" i="1"/>
  <c r="E88" i="1"/>
  <c r="G88" i="1"/>
  <c r="F88" i="1"/>
  <c r="G6" i="1"/>
  <c r="F6" i="1"/>
  <c r="E10" i="1"/>
  <c r="G19" i="1"/>
  <c r="F19" i="1"/>
  <c r="G23" i="1"/>
  <c r="F23" i="1"/>
  <c r="G32" i="1"/>
  <c r="F32" i="1"/>
  <c r="H35" i="1"/>
  <c r="G35" i="1"/>
  <c r="E40" i="1"/>
  <c r="H43" i="1"/>
  <c r="G43" i="1"/>
  <c r="I41" i="1"/>
  <c r="H47" i="1"/>
  <c r="I46" i="1"/>
  <c r="G47" i="1"/>
  <c r="F54" i="1"/>
  <c r="H54" i="1"/>
  <c r="E54" i="1"/>
  <c r="G54" i="1"/>
  <c r="Q79" i="1"/>
  <c r="O79" i="1"/>
  <c r="Q82" i="1"/>
  <c r="S91" i="1"/>
  <c r="R91" i="1"/>
  <c r="F93" i="1"/>
  <c r="H93" i="1"/>
  <c r="G93" i="1"/>
  <c r="E93" i="1"/>
  <c r="I12" i="1"/>
  <c r="H5" i="1"/>
  <c r="G5" i="1"/>
  <c r="H18" i="1"/>
  <c r="G18" i="1"/>
  <c r="I110" i="1"/>
  <c r="H22" i="1"/>
  <c r="I21" i="1"/>
  <c r="G22" i="1"/>
  <c r="H31" i="1"/>
  <c r="G31" i="1"/>
  <c r="I29" i="1"/>
  <c r="E29" i="1" s="1"/>
  <c r="S78" i="1"/>
  <c r="R78" i="1"/>
  <c r="R81" i="1"/>
  <c r="S81" i="1"/>
  <c r="F85" i="1"/>
  <c r="G85" i="1"/>
  <c r="H85" i="1"/>
  <c r="E85" i="1"/>
  <c r="F91" i="1"/>
  <c r="G91" i="1"/>
  <c r="E7" i="1"/>
  <c r="I109" i="1"/>
  <c r="E56" i="1"/>
  <c r="E58" i="1"/>
  <c r="H69" i="1"/>
  <c r="I68" i="1"/>
  <c r="G75" i="1"/>
  <c r="H75" i="1"/>
  <c r="H79" i="1"/>
  <c r="E79" i="1"/>
  <c r="G82" i="1"/>
  <c r="E82" i="1"/>
  <c r="H84" i="1"/>
  <c r="I83" i="1"/>
  <c r="F84" i="1"/>
  <c r="R85" i="1"/>
  <c r="S87" i="1"/>
  <c r="F89" i="1"/>
  <c r="E89" i="1"/>
  <c r="H92" i="1"/>
  <c r="G92" i="1"/>
  <c r="I57" i="1"/>
  <c r="H64" i="1"/>
  <c r="I63" i="1"/>
  <c r="G73" i="1"/>
  <c r="H73" i="1"/>
  <c r="S89" i="1"/>
  <c r="E16" i="1"/>
  <c r="F16" i="1"/>
  <c r="F56" i="1"/>
  <c r="G58" i="1"/>
  <c r="E60" i="1"/>
  <c r="E61" i="1"/>
  <c r="E62" i="1"/>
  <c r="F64" i="1"/>
  <c r="E69" i="1"/>
  <c r="E68" i="1" s="1"/>
  <c r="H71" i="1"/>
  <c r="I70" i="1"/>
  <c r="E73" i="1"/>
  <c r="F86" i="1"/>
  <c r="H86" i="1"/>
  <c r="H90" i="1"/>
  <c r="F90" i="1"/>
  <c r="E91" i="1"/>
  <c r="H98" i="1"/>
  <c r="F98" i="1"/>
  <c r="E98" i="1"/>
  <c r="F99" i="1"/>
  <c r="G99" i="1"/>
  <c r="E99" i="1"/>
  <c r="R95" i="1"/>
  <c r="R71" i="1"/>
  <c r="H77" i="1"/>
  <c r="I76" i="1"/>
  <c r="S86" i="1"/>
  <c r="R86" i="1"/>
  <c r="S93" i="1"/>
  <c r="R93" i="1"/>
  <c r="E96" i="1"/>
  <c r="E97" i="1"/>
  <c r="N73" i="1" l="1"/>
  <c r="Q96" i="1"/>
  <c r="E80" i="1"/>
  <c r="N97" i="1"/>
  <c r="O94" i="1"/>
  <c r="P87" i="1"/>
  <c r="Q94" i="1"/>
  <c r="P82" i="1"/>
  <c r="N69" i="1"/>
  <c r="P94" i="1"/>
  <c r="N79" i="1"/>
  <c r="O96" i="1"/>
  <c r="P99" i="1"/>
  <c r="Q89" i="1"/>
  <c r="O88" i="1"/>
  <c r="Q88" i="1"/>
  <c r="O73" i="1"/>
  <c r="Q69" i="1"/>
  <c r="O82" i="1"/>
  <c r="P90" i="1"/>
  <c r="F52" i="1"/>
  <c r="N88" i="1"/>
  <c r="P97" i="1"/>
  <c r="Q73" i="1"/>
  <c r="F110" i="1"/>
  <c r="Q90" i="1"/>
  <c r="O75" i="1"/>
  <c r="O69" i="1"/>
  <c r="N96" i="1"/>
  <c r="N87" i="1"/>
  <c r="Q99" i="1"/>
  <c r="G110" i="1"/>
  <c r="P84" i="1"/>
  <c r="N92" i="1"/>
  <c r="O87" i="1"/>
  <c r="Q84" i="1"/>
  <c r="G80" i="1"/>
  <c r="O97" i="1"/>
  <c r="H80" i="1"/>
  <c r="N84" i="1"/>
  <c r="O77" i="1"/>
  <c r="F12" i="1"/>
  <c r="F102" i="1" s="1"/>
  <c r="H109" i="1"/>
  <c r="E76" i="1"/>
  <c r="H110" i="1"/>
  <c r="N90" i="1"/>
  <c r="N77" i="1"/>
  <c r="P89" i="1"/>
  <c r="G52" i="1"/>
  <c r="O89" i="1"/>
  <c r="H52" i="1"/>
  <c r="Q75" i="1"/>
  <c r="N75" i="1"/>
  <c r="H12" i="1"/>
  <c r="H102" i="1" s="1"/>
  <c r="O99" i="1"/>
  <c r="E83" i="1"/>
  <c r="B113" i="1" s="1"/>
  <c r="S100" i="1"/>
  <c r="C100" i="1" s="1"/>
  <c r="Q92" i="1"/>
  <c r="P92" i="1"/>
  <c r="G57" i="1"/>
  <c r="F57" i="1"/>
  <c r="E57" i="1"/>
  <c r="H57" i="1"/>
  <c r="I108" i="1"/>
  <c r="I102" i="1"/>
  <c r="E46" i="1"/>
  <c r="H46" i="1"/>
  <c r="F46" i="1"/>
  <c r="G46" i="1"/>
  <c r="G109" i="1"/>
  <c r="O91" i="1"/>
  <c r="Q91" i="1"/>
  <c r="P91" i="1"/>
  <c r="N91" i="1"/>
  <c r="N74" i="1"/>
  <c r="Q74" i="1"/>
  <c r="O74" i="1"/>
  <c r="P74" i="1"/>
  <c r="E15" i="1"/>
  <c r="B109" i="1" s="1"/>
  <c r="I26" i="1"/>
  <c r="E63" i="1"/>
  <c r="F63" i="1"/>
  <c r="I65" i="1"/>
  <c r="I111" i="1" s="1"/>
  <c r="H63" i="1"/>
  <c r="G63" i="1"/>
  <c r="O85" i="1"/>
  <c r="Q85" i="1"/>
  <c r="P85" i="1"/>
  <c r="N85" i="1"/>
  <c r="N81" i="1"/>
  <c r="O81" i="1"/>
  <c r="Q81" i="1"/>
  <c r="P81" i="1"/>
  <c r="O78" i="1"/>
  <c r="N78" i="1"/>
  <c r="Q78" i="1"/>
  <c r="P78" i="1"/>
  <c r="G12" i="1"/>
  <c r="F41" i="1"/>
  <c r="E41" i="1"/>
  <c r="H41" i="1"/>
  <c r="G41" i="1"/>
  <c r="O93" i="1"/>
  <c r="P93" i="1"/>
  <c r="Q93" i="1"/>
  <c r="N93" i="1"/>
  <c r="H76" i="1"/>
  <c r="G76" i="1"/>
  <c r="F76" i="1"/>
  <c r="F100" i="1" s="1"/>
  <c r="F83" i="1"/>
  <c r="I100" i="1"/>
  <c r="H83" i="1"/>
  <c r="G83" i="1"/>
  <c r="E21" i="1"/>
  <c r="H21" i="1"/>
  <c r="H26" i="1" s="1"/>
  <c r="F21" i="1"/>
  <c r="F26" i="1" s="1"/>
  <c r="G21" i="1"/>
  <c r="G26" i="1" s="1"/>
  <c r="O86" i="1"/>
  <c r="N86" i="1"/>
  <c r="Q86" i="1"/>
  <c r="P86" i="1"/>
  <c r="Q71" i="1"/>
  <c r="N71" i="1"/>
  <c r="P71" i="1"/>
  <c r="O71" i="1"/>
  <c r="O95" i="1"/>
  <c r="N95" i="1"/>
  <c r="Q95" i="1"/>
  <c r="P95" i="1"/>
  <c r="F109" i="1"/>
  <c r="R100" i="1"/>
  <c r="B100" i="1" s="1"/>
  <c r="E12" i="1"/>
  <c r="H100" i="1" l="1"/>
  <c r="H113" i="1" s="1"/>
  <c r="F108" i="1"/>
  <c r="G100" i="1"/>
  <c r="G113" i="1" s="1"/>
  <c r="E100" i="1"/>
  <c r="F65" i="1"/>
  <c r="F103" i="1" s="1"/>
  <c r="F104" i="1" s="1"/>
  <c r="B112" i="1"/>
  <c r="H108" i="1"/>
  <c r="H65" i="1"/>
  <c r="H111" i="1" s="1"/>
  <c r="E65" i="1"/>
  <c r="B111" i="1" s="1"/>
  <c r="G65" i="1"/>
  <c r="G111" i="1" s="1"/>
  <c r="F113" i="1"/>
  <c r="B108" i="1"/>
  <c r="D109" i="1" s="1"/>
  <c r="E102" i="1"/>
  <c r="I113" i="1"/>
  <c r="I103" i="1"/>
  <c r="I104" i="1" s="1"/>
  <c r="I101" i="1"/>
  <c r="B110" i="1"/>
  <c r="E26" i="1"/>
  <c r="G108" i="1"/>
  <c r="G102" i="1"/>
  <c r="F111" i="1" l="1"/>
  <c r="F114" i="1" s="1"/>
  <c r="F107" i="1" s="1"/>
  <c r="H114" i="1"/>
  <c r="H107" i="1" s="1"/>
  <c r="D111" i="1"/>
  <c r="E103" i="1"/>
  <c r="C72" i="2" s="1"/>
  <c r="H103" i="1"/>
  <c r="H104" i="1" s="1"/>
  <c r="D110" i="1"/>
  <c r="D113" i="1"/>
  <c r="D112" i="1"/>
  <c r="G103" i="1"/>
  <c r="G104" i="1" s="1"/>
  <c r="C71" i="2"/>
  <c r="B114" i="1"/>
  <c r="G114" i="1"/>
  <c r="G107" i="1" s="1"/>
  <c r="I114" i="1"/>
  <c r="I107" i="1" s="1"/>
  <c r="E104" i="1" l="1"/>
  <c r="C73" i="2" s="1"/>
</calcChain>
</file>

<file path=xl/sharedStrings.xml><?xml version="1.0" encoding="utf-8"?>
<sst xmlns="http://schemas.openxmlformats.org/spreadsheetml/2006/main" count="304" uniqueCount="143">
  <si>
    <t>Expense Details</t>
  </si>
  <si>
    <t>Cashflow Budget</t>
  </si>
  <si>
    <t>Frequency</t>
  </si>
  <si>
    <t>Income</t>
  </si>
  <si>
    <t>Select Frequency</t>
  </si>
  <si>
    <t>Weekly Amount</t>
  </si>
  <si>
    <t>Fortnightly Amount</t>
  </si>
  <si>
    <t>Supplier</t>
  </si>
  <si>
    <t>Contact Details</t>
  </si>
  <si>
    <t>Account Number</t>
  </si>
  <si>
    <t>Payment Arrangments</t>
  </si>
  <si>
    <t>Other Comments</t>
  </si>
  <si>
    <t>Salary (after tax)</t>
  </si>
  <si>
    <t>Monthly Amount</t>
  </si>
  <si>
    <t>Quarterly Amount</t>
  </si>
  <si>
    <t>Annual Amount</t>
  </si>
  <si>
    <t>Enter $</t>
  </si>
  <si>
    <t>Rental Income</t>
  </si>
  <si>
    <t>Centrelink/Family Benefit payments</t>
  </si>
  <si>
    <t>Child Support Received</t>
  </si>
  <si>
    <t>Other Income</t>
  </si>
  <si>
    <t>Salary - Partner 1 (after tax)</t>
  </si>
  <si>
    <t>Bills &amp; Other Expenses</t>
  </si>
  <si>
    <t>Weekly</t>
  </si>
  <si>
    <t>Rent</t>
  </si>
  <si>
    <t>Rates</t>
  </si>
  <si>
    <t>e.g City of Yarra</t>
  </si>
  <si>
    <t>Salary - Partner 2 (after tax)</t>
  </si>
  <si>
    <t>Monthly</t>
  </si>
  <si>
    <t>abc2145</t>
  </si>
  <si>
    <t>e.g. Pay Quarterly instalments via Bpay</t>
  </si>
  <si>
    <t>Body Corporate</t>
  </si>
  <si>
    <t>Rental/Investment Income</t>
  </si>
  <si>
    <t>Internet</t>
  </si>
  <si>
    <t>Pay TV/Foxtel/Netflix</t>
  </si>
  <si>
    <t>House and Contents Insurance</t>
  </si>
  <si>
    <t>Home Maintenance (inc gardening/cleaning)</t>
  </si>
  <si>
    <t>Motor Vehicle Registration</t>
  </si>
  <si>
    <t>Motor Vehicle Insurance</t>
  </si>
  <si>
    <t>MV - Service/Maintenance</t>
  </si>
  <si>
    <t>Total Weekly Income</t>
  </si>
  <si>
    <t>Roadside Assist</t>
  </si>
  <si>
    <t>Gym Membership</t>
  </si>
  <si>
    <t>Club Memberships/Sporting Fees</t>
  </si>
  <si>
    <t>Health Insurance</t>
  </si>
  <si>
    <t>Life Insurance</t>
  </si>
  <si>
    <t>Loan Repayments &amp; Savings</t>
  </si>
  <si>
    <t>TPD Insurance</t>
  </si>
  <si>
    <t>Trauma Insurance</t>
  </si>
  <si>
    <t>Income Protection Insurance</t>
  </si>
  <si>
    <t>1. Loan Repayments</t>
  </si>
  <si>
    <t>Charity Donations</t>
  </si>
  <si>
    <t>Professional Services</t>
  </si>
  <si>
    <t>Partner 1</t>
  </si>
  <si>
    <t>Professional Memberships</t>
  </si>
  <si>
    <t>Partner 2</t>
  </si>
  <si>
    <t>Work Related Expenses</t>
  </si>
  <si>
    <t>Education expenses</t>
  </si>
  <si>
    <t>Child care</t>
  </si>
  <si>
    <t>Child Support Payments</t>
  </si>
  <si>
    <t>Sports &amp; Activities (child)</t>
  </si>
  <si>
    <t>Personal Spending</t>
  </si>
  <si>
    <t>Groceries/Food</t>
  </si>
  <si>
    <t>Restaurants/Dining out</t>
  </si>
  <si>
    <t>Mortgage Repayments</t>
  </si>
  <si>
    <t>Alcohol/Cigarettes</t>
  </si>
  <si>
    <t>Clothing/Shoes/Personal Shopping</t>
  </si>
  <si>
    <t>Books/Magazines/Newspapers</t>
  </si>
  <si>
    <t>Car Loan/Lease Repayments</t>
  </si>
  <si>
    <t>Celebrations &amp; Gifts</t>
  </si>
  <si>
    <t>Credit Card Repayments</t>
  </si>
  <si>
    <t>Hobbies</t>
  </si>
  <si>
    <t>Investment Loans</t>
  </si>
  <si>
    <t>Pet/Vet Fees</t>
  </si>
  <si>
    <t>Personal Loans</t>
  </si>
  <si>
    <t>Public Transport/Taxi Fares</t>
  </si>
  <si>
    <t xml:space="preserve">Petrol </t>
  </si>
  <si>
    <t>Tolls</t>
  </si>
  <si>
    <t>1. Savings Commitments</t>
  </si>
  <si>
    <t>Furnishings/Appliances</t>
  </si>
  <si>
    <t>Medical/Dental/Pharmacy/Optical</t>
  </si>
  <si>
    <t>Savings Plans</t>
  </si>
  <si>
    <t>Investment Plans</t>
  </si>
  <si>
    <t>Super Contributions (in excess of employer contributions)</t>
  </si>
  <si>
    <t>Other</t>
  </si>
  <si>
    <t>Total Loan Repayments &amp; Savings</t>
  </si>
  <si>
    <t>Total Income</t>
  </si>
  <si>
    <t>Total Expenses</t>
  </si>
  <si>
    <t>Bills &amp; Essentials Expenses (complete as combined amount if a couple)</t>
  </si>
  <si>
    <t>Surplus/Shortfall</t>
  </si>
  <si>
    <t>1. Home &amp; Utilities</t>
  </si>
  <si>
    <t>Copyright Money Mode 2018</t>
  </si>
  <si>
    <t>Quarterly</t>
  </si>
  <si>
    <t>1. Motor Vehicle Essentials</t>
  </si>
  <si>
    <t>Annually</t>
  </si>
  <si>
    <t>1. Insurances</t>
  </si>
  <si>
    <t>1. Children - Essentials</t>
  </si>
  <si>
    <t>School Fees</t>
  </si>
  <si>
    <t xml:space="preserve">Other </t>
  </si>
  <si>
    <t>1. Professional &amp; Education</t>
  </si>
  <si>
    <t xml:space="preserve">1. Other - Essentials </t>
  </si>
  <si>
    <t>Total Bills &amp; Other Expenses</t>
  </si>
  <si>
    <t>Personal Spending Weekly Requirement</t>
  </si>
  <si>
    <t>Weekly Combined</t>
  </si>
  <si>
    <t>2. Groceries</t>
  </si>
  <si>
    <t>2. Children Lifestyle Spending</t>
  </si>
  <si>
    <t>Babysitting</t>
  </si>
  <si>
    <t>Clothing &amp; Shoes (child)</t>
  </si>
  <si>
    <t>Other Spending (child)</t>
  </si>
  <si>
    <t>2. Transport</t>
  </si>
  <si>
    <t>2. Medical</t>
  </si>
  <si>
    <t>3. Lifestyle Spending</t>
  </si>
  <si>
    <t>Travel &amp; Holidays</t>
  </si>
  <si>
    <t>Fortnightly</t>
  </si>
  <si>
    <t>Other Lifestyle Spending</t>
  </si>
  <si>
    <t>Total Weekly Personal Spending</t>
  </si>
  <si>
    <t>Total (Weekly) Income</t>
  </si>
  <si>
    <t>Total (Weekly) Outgoings</t>
  </si>
  <si>
    <t>Annual Summary</t>
  </si>
  <si>
    <t>Combined</t>
  </si>
  <si>
    <t>Loan Repayments</t>
  </si>
  <si>
    <t>Savings</t>
  </si>
  <si>
    <t>Bills &amp; Essentials</t>
  </si>
  <si>
    <t>Lifestyle Spending (2)</t>
  </si>
  <si>
    <t>Lifestyle Spending (3)</t>
  </si>
  <si>
    <t>Surplus/shortfall</t>
  </si>
  <si>
    <t>Some notes:</t>
  </si>
  <si>
    <r>
      <t xml:space="preserve">Just complete the </t>
    </r>
    <r>
      <rPr>
        <b/>
        <sz val="11"/>
        <color rgb="FF000000"/>
        <rFont val="Calibri"/>
        <family val="2"/>
      </rPr>
      <t>amount</t>
    </r>
    <r>
      <rPr>
        <sz val="11"/>
        <color rgb="FF000000"/>
        <rFont val="Calibri"/>
        <family val="2"/>
      </rPr>
      <t xml:space="preserve"> and adjust the </t>
    </r>
    <r>
      <rPr>
        <b/>
        <sz val="11"/>
        <color rgb="FF000000"/>
        <rFont val="Calibri"/>
        <family val="2"/>
      </rPr>
      <t>frequency</t>
    </r>
    <r>
      <rPr>
        <sz val="11"/>
        <color rgb="FF000000"/>
        <rFont val="Calibri"/>
        <family val="2"/>
      </rPr>
      <t xml:space="preserve"> columns.  The 'weekly' equivalent amount will automatically calculate.</t>
    </r>
  </si>
  <si>
    <t>* If you are a single, just complete the 'first' column (Partner 1)</t>
  </si>
  <si>
    <t xml:space="preserve">* If you are a couple, you can choose where appropriate to separate expenses in each column.  You can also just complete </t>
  </si>
  <si>
    <t>everything in Partner 1 column if easier to combine all. If you are going to run separate bank accounts for certain</t>
  </si>
  <si>
    <t xml:space="preserve"> 'spending categories' e.g lifestyle spending, then definitely separate these out for each partner so that you will easily </t>
  </si>
  <si>
    <t>know how much to allocate to each bank account (relevant in Module 6).</t>
  </si>
  <si>
    <t>#REF!</t>
  </si>
  <si>
    <t>Personal Care (e.g. Hair &amp; Beauty)</t>
  </si>
  <si>
    <t>Utilities - Gas</t>
  </si>
  <si>
    <t xml:space="preserve">Telephone </t>
  </si>
  <si>
    <t>Utilities - Electricity</t>
  </si>
  <si>
    <t>Utilities - Water</t>
  </si>
  <si>
    <t>Other Bills</t>
  </si>
  <si>
    <t>Children's Pocket Money</t>
  </si>
  <si>
    <t>Entertainment (e.g Movies, Music)</t>
  </si>
  <si>
    <t>Take-away (coffee &amp; meals)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</si>
</sst>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8" formatCode="&quot;$&quot;#,##0.00;[Red]\-&quot;$&quot;#,##0.00"/>
    <numFmt numFmtId="164" formatCode="&quot;$&quot;#,##0.00;&quot;$&quot;\-#,##0.00"/>
  </numFmts>
  <fonts count="1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8"/>
      <color rgb="FFFFFFFF"/>
      <name val="Georgia"/>
      <family val="1"/>
    </font>
    <font>
      <b/>
      <sz val="14"/>
      <color rgb="FFFFFFFF"/>
      <name val="Georgia"/>
      <family val="1"/>
    </font>
    <font>
      <sz val="11"/>
      <name val="Calibri"/>
      <family val="2"/>
    </font>
    <font>
      <sz val="14"/>
      <color rgb="FF000000"/>
      <name val="Calibri"/>
      <family val="2"/>
    </font>
    <font>
      <b/>
      <sz val="12"/>
      <color rgb="FF1A285E"/>
      <name val="Calibri"/>
      <family val="2"/>
    </font>
    <font>
      <sz val="12"/>
      <color rgb="FF1A285E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1"/>
      <color rgb="FF1A285E"/>
      <name val="Calibri"/>
      <family val="2"/>
    </font>
    <font>
      <i/>
      <sz val="11"/>
      <color rgb="FF000000"/>
      <name val="Calibri"/>
      <family val="2"/>
    </font>
    <font>
      <sz val="11"/>
      <color rgb="FF1A285E"/>
      <name val="Calibri"/>
      <family val="2"/>
    </font>
    <font>
      <b/>
      <i/>
      <sz val="11"/>
      <color rgb="FF1A285E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1A285E"/>
        <bgColor rgb="FF1A285E"/>
      </patternFill>
    </fill>
    <fill>
      <patternFill patternType="solid">
        <fgColor rgb="FFE6B968"/>
        <bgColor rgb="FFE6B968"/>
      </patternFill>
    </fill>
    <fill>
      <patternFill patternType="solid">
        <fgColor rgb="FFFF9999"/>
        <bgColor rgb="FFFF9999"/>
      </patternFill>
    </fill>
    <fill>
      <patternFill patternType="solid">
        <fgColor rgb="FFFFADAD"/>
        <bgColor rgb="FFFFADAD"/>
      </patternFill>
    </fill>
    <fill>
      <patternFill patternType="solid">
        <fgColor rgb="FFF0F0F0"/>
        <bgColor rgb="FFF0F0F0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C1C1"/>
        <bgColor rgb="FFFFC1C1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1A285E"/>
      </top>
      <bottom style="thin">
        <color rgb="FF1A285E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164" fontId="1" fillId="0" borderId="1" xfId="0" applyNumberFormat="1" applyFont="1" applyBorder="1" applyAlignment="1">
      <alignment wrapText="1"/>
    </xf>
    <xf numFmtId="0" fontId="0" fillId="0" borderId="2" xfId="0" applyFont="1" applyBorder="1"/>
    <xf numFmtId="164" fontId="1" fillId="0" borderId="1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0" fontId="0" fillId="0" borderId="0" xfId="0" applyFont="1"/>
    <xf numFmtId="0" fontId="5" fillId="0" borderId="0" xfId="0" applyFont="1"/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6" fillId="4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0" fontId="8" fillId="5" borderId="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wrapText="1"/>
    </xf>
    <xf numFmtId="0" fontId="8" fillId="5" borderId="7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wrapText="1"/>
    </xf>
    <xf numFmtId="0" fontId="8" fillId="5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164" fontId="0" fillId="0" borderId="2" xfId="0" applyNumberFormat="1" applyFont="1" applyBorder="1" applyAlignment="1">
      <alignment horizont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8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wrapText="1"/>
    </xf>
    <xf numFmtId="164" fontId="0" fillId="6" borderId="2" xfId="0" applyNumberFormat="1" applyFont="1" applyFill="1" applyBorder="1" applyAlignment="1">
      <alignment horizontal="center" wrapText="1"/>
    </xf>
    <xf numFmtId="164" fontId="0" fillId="7" borderId="2" xfId="0" applyNumberFormat="1" applyFont="1" applyFill="1" applyBorder="1" applyAlignment="1">
      <alignment wrapText="1"/>
    </xf>
    <xf numFmtId="164" fontId="0" fillId="0" borderId="0" xfId="0" applyNumberFormat="1" applyFont="1" applyAlignment="1">
      <alignment horizontal="center" wrapText="1"/>
    </xf>
    <xf numFmtId="164" fontId="0" fillId="7" borderId="2" xfId="0" applyNumberFormat="1" applyFont="1" applyFill="1" applyBorder="1" applyAlignment="1">
      <alignment horizontal="center" wrapText="1"/>
    </xf>
    <xf numFmtId="0" fontId="0" fillId="8" borderId="2" xfId="0" applyFont="1" applyFill="1" applyBorder="1"/>
    <xf numFmtId="164" fontId="0" fillId="0" borderId="0" xfId="0" applyNumberFormat="1" applyFont="1" applyAlignment="1">
      <alignment wrapText="1"/>
    </xf>
    <xf numFmtId="0" fontId="0" fillId="8" borderId="2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wrapText="1"/>
    </xf>
    <xf numFmtId="164" fontId="0" fillId="6" borderId="14" xfId="0" applyNumberFormat="1" applyFont="1" applyFill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left" vertical="center" wrapText="1"/>
    </xf>
    <xf numFmtId="164" fontId="10" fillId="0" borderId="17" xfId="0" applyNumberFormat="1" applyFont="1" applyBorder="1" applyAlignment="1">
      <alignment horizontal="right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left" wrapText="1"/>
    </xf>
    <xf numFmtId="0" fontId="8" fillId="9" borderId="21" xfId="0" applyFont="1" applyFill="1" applyBorder="1" applyAlignment="1">
      <alignment horizontal="center" wrapText="1"/>
    </xf>
    <xf numFmtId="7" fontId="8" fillId="9" borderId="2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64" fontId="8" fillId="9" borderId="8" xfId="0" applyNumberFormat="1" applyFont="1" applyFill="1" applyBorder="1" applyAlignment="1">
      <alignment horizontal="right" wrapText="1"/>
    </xf>
    <xf numFmtId="164" fontId="0" fillId="6" borderId="2" xfId="0" applyNumberFormat="1" applyFont="1" applyFill="1" applyBorder="1" applyAlignment="1">
      <alignment wrapText="1"/>
    </xf>
    <xf numFmtId="0" fontId="8" fillId="9" borderId="22" xfId="0" applyFont="1" applyFill="1" applyBorder="1" applyAlignment="1">
      <alignment horizontal="left" wrapText="1"/>
    </xf>
    <xf numFmtId="7" fontId="8" fillId="9" borderId="22" xfId="0" applyNumberFormat="1" applyFont="1" applyFill="1" applyBorder="1" applyAlignment="1">
      <alignment horizontal="center" wrapText="1"/>
    </xf>
    <xf numFmtId="0" fontId="8" fillId="9" borderId="7" xfId="0" applyFont="1" applyFill="1" applyBorder="1" applyAlignment="1">
      <alignment horizontal="left" wrapText="1"/>
    </xf>
    <xf numFmtId="0" fontId="1" fillId="10" borderId="2" xfId="0" applyFont="1" applyFill="1" applyBorder="1" applyAlignment="1">
      <alignment horizontal="left" wrapText="1"/>
    </xf>
    <xf numFmtId="164" fontId="1" fillId="10" borderId="2" xfId="0" applyNumberFormat="1" applyFont="1" applyFill="1" applyBorder="1" applyAlignment="1">
      <alignment wrapText="1"/>
    </xf>
    <xf numFmtId="164" fontId="0" fillId="6" borderId="14" xfId="0" applyNumberFormat="1" applyFont="1" applyFill="1" applyBorder="1" applyAlignment="1">
      <alignment wrapText="1"/>
    </xf>
    <xf numFmtId="164" fontId="0" fillId="10" borderId="2" xfId="0" applyNumberFormat="1" applyFont="1" applyFill="1" applyBorder="1" applyAlignment="1">
      <alignment horizontal="center" wrapText="1"/>
    </xf>
    <xf numFmtId="0" fontId="0" fillId="10" borderId="2" xfId="0" applyFont="1" applyFill="1" applyBorder="1"/>
    <xf numFmtId="164" fontId="10" fillId="0" borderId="17" xfId="0" applyNumberFormat="1" applyFont="1" applyBorder="1" applyAlignment="1">
      <alignment vertical="center" wrapText="1"/>
    </xf>
    <xf numFmtId="0" fontId="11" fillId="9" borderId="2" xfId="0" applyFont="1" applyFill="1" applyBorder="1" applyAlignment="1">
      <alignment wrapText="1"/>
    </xf>
    <xf numFmtId="0" fontId="11" fillId="7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" fillId="0" borderId="2" xfId="0" applyFont="1" applyBorder="1" applyAlignment="1"/>
    <xf numFmtId="0" fontId="1" fillId="0" borderId="17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6" fillId="4" borderId="23" xfId="0" applyFont="1" applyFill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164" fontId="8" fillId="9" borderId="21" xfId="0" applyNumberFormat="1" applyFont="1" applyFill="1" applyBorder="1" applyAlignment="1">
      <alignment horizontal="center" wrapText="1"/>
    </xf>
    <xf numFmtId="0" fontId="8" fillId="9" borderId="7" xfId="0" applyFont="1" applyFill="1" applyBorder="1" applyAlignment="1">
      <alignment horizontal="center" wrapText="1"/>
    </xf>
    <xf numFmtId="164" fontId="0" fillId="6" borderId="24" xfId="0" applyNumberFormat="1" applyFont="1" applyFill="1" applyBorder="1" applyAlignment="1">
      <alignment wrapText="1"/>
    </xf>
    <xf numFmtId="164" fontId="0" fillId="6" borderId="25" xfId="0" applyNumberFormat="1" applyFont="1" applyFill="1" applyBorder="1" applyAlignment="1">
      <alignment wrapText="1"/>
    </xf>
    <xf numFmtId="164" fontId="0" fillId="6" borderId="25" xfId="0" applyNumberFormat="1" applyFont="1" applyFill="1" applyBorder="1" applyAlignment="1">
      <alignment horizontal="center" wrapText="1"/>
    </xf>
    <xf numFmtId="164" fontId="8" fillId="9" borderId="22" xfId="0" applyNumberFormat="1" applyFont="1" applyFill="1" applyBorder="1" applyAlignment="1">
      <alignment horizontal="center" wrapText="1"/>
    </xf>
    <xf numFmtId="164" fontId="8" fillId="9" borderId="8" xfId="0" applyNumberFormat="1" applyFont="1" applyFill="1" applyBorder="1" applyAlignment="1">
      <alignment horizontal="left" wrapText="1"/>
    </xf>
    <xf numFmtId="0" fontId="10" fillId="0" borderId="17" xfId="0" applyFont="1" applyBorder="1" applyAlignment="1">
      <alignment vertical="center"/>
    </xf>
    <xf numFmtId="164" fontId="10" fillId="0" borderId="17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64" fontId="0" fillId="0" borderId="0" xfId="0" applyNumberFormat="1" applyFont="1"/>
    <xf numFmtId="164" fontId="13" fillId="9" borderId="23" xfId="0" applyNumberFormat="1" applyFont="1" applyFill="1" applyBorder="1" applyAlignment="1">
      <alignment horizontal="center" wrapText="1"/>
    </xf>
    <xf numFmtId="164" fontId="11" fillId="9" borderId="7" xfId="0" applyNumberFormat="1" applyFont="1" applyFill="1" applyBorder="1" applyAlignment="1">
      <alignment horizontal="center" wrapText="1"/>
    </xf>
    <xf numFmtId="164" fontId="11" fillId="9" borderId="8" xfId="0" applyNumberFormat="1" applyFont="1" applyFill="1" applyBorder="1" applyAlignment="1">
      <alignment wrapText="1"/>
    </xf>
    <xf numFmtId="164" fontId="13" fillId="9" borderId="7" xfId="0" applyNumberFormat="1" applyFont="1" applyFill="1" applyBorder="1" applyAlignment="1">
      <alignment horizontal="center" wrapText="1"/>
    </xf>
    <xf numFmtId="164" fontId="13" fillId="5" borderId="21" xfId="0" applyNumberFormat="1" applyFont="1" applyFill="1" applyBorder="1" applyAlignment="1">
      <alignment horizontal="center" wrapText="1"/>
    </xf>
    <xf numFmtId="164" fontId="11" fillId="5" borderId="21" xfId="0" applyNumberFormat="1" applyFont="1" applyFill="1" applyBorder="1" applyAlignment="1">
      <alignment horizontal="center" wrapText="1"/>
    </xf>
    <xf numFmtId="164" fontId="11" fillId="5" borderId="30" xfId="0" applyNumberFormat="1" applyFont="1" applyFill="1" applyBorder="1" applyAlignment="1">
      <alignment wrapText="1"/>
    </xf>
    <xf numFmtId="0" fontId="10" fillId="5" borderId="2" xfId="0" applyFont="1" applyFill="1" applyBorder="1" applyAlignment="1">
      <alignment vertical="center" wrapText="1"/>
    </xf>
    <xf numFmtId="8" fontId="8" fillId="9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/>
    <xf numFmtId="8" fontId="0" fillId="0" borderId="2" xfId="0" applyNumberFormat="1" applyFont="1" applyBorder="1"/>
    <xf numFmtId="0" fontId="1" fillId="0" borderId="2" xfId="0" applyFont="1" applyBorder="1"/>
    <xf numFmtId="0" fontId="0" fillId="0" borderId="2" xfId="0" applyFont="1" applyBorder="1" applyAlignment="1">
      <alignment horizontal="left"/>
    </xf>
    <xf numFmtId="7" fontId="0" fillId="0" borderId="0" xfId="0" applyNumberFormat="1" applyFont="1"/>
    <xf numFmtId="0" fontId="6" fillId="4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6" fillId="4" borderId="18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20" xfId="0" applyFont="1" applyBorder="1"/>
    <xf numFmtId="164" fontId="0" fillId="6" borderId="15" xfId="0" applyNumberFormat="1" applyFont="1" applyFill="1" applyBorder="1" applyAlignment="1">
      <alignment horizontal="center" wrapText="1"/>
    </xf>
    <xf numFmtId="0" fontId="4" fillId="0" borderId="16" xfId="0" applyFont="1" applyBorder="1"/>
    <xf numFmtId="0" fontId="3" fillId="2" borderId="3" xfId="0" applyFont="1" applyFill="1" applyBorder="1" applyAlignment="1">
      <alignment vertical="center"/>
    </xf>
    <xf numFmtId="0" fontId="4" fillId="0" borderId="4" xfId="0" applyFont="1" applyBorder="1"/>
    <xf numFmtId="0" fontId="4" fillId="0" borderId="5" xfId="0" applyFont="1" applyBorder="1"/>
    <xf numFmtId="164" fontId="0" fillId="6" borderId="3" xfId="0" applyNumberFormat="1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0" fontId="13" fillId="5" borderId="30" xfId="0" applyFont="1" applyFill="1" applyBorder="1" applyAlignment="1">
      <alignment wrapText="1"/>
    </xf>
    <xf numFmtId="0" fontId="4" fillId="0" borderId="31" xfId="0" applyFont="1" applyBorder="1"/>
    <xf numFmtId="0" fontId="4" fillId="0" borderId="32" xfId="0" applyFont="1" applyBorder="1"/>
    <xf numFmtId="0" fontId="13" fillId="9" borderId="8" xfId="0" applyFont="1" applyFill="1" applyBorder="1" applyAlignment="1">
      <alignment wrapText="1"/>
    </xf>
    <xf numFmtId="0" fontId="4" fillId="0" borderId="29" xfId="0" applyFont="1" applyBorder="1"/>
    <xf numFmtId="0" fontId="4" fillId="0" borderId="6" xfId="0" applyFont="1" applyBorder="1"/>
    <xf numFmtId="0" fontId="13" fillId="5" borderId="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4" fillId="0" borderId="27" xfId="0" applyFont="1" applyBorder="1"/>
    <xf numFmtId="0" fontId="4" fillId="0" borderId="28" xfId="0" applyFont="1" applyBorder="1"/>
    <xf numFmtId="0" fontId="13" fillId="9" borderId="1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1724025</xdr:colOff>
      <xdr:row>124</xdr:row>
      <xdr:rowOff>295275</xdr:rowOff>
    </xdr:from>
    <xdr:ext cx="800100" cy="7715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2486025</xdr:colOff>
      <xdr:row>0</xdr:row>
      <xdr:rowOff>0</xdr:rowOff>
    </xdr:from>
    <xdr:ext cx="2381250" cy="61912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1600200</xdr:colOff>
      <xdr:row>76</xdr:row>
      <xdr:rowOff>142875</xdr:rowOff>
    </xdr:from>
    <xdr:ext cx="800100" cy="7715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1162050</xdr:colOff>
      <xdr:row>0</xdr:row>
      <xdr:rowOff>0</xdr:rowOff>
    </xdr:from>
    <xdr:ext cx="2381250" cy="61912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tabSelected="1" workbookViewId="0">
      <pane ySplit="3" topLeftCell="A4" activePane="bottomLeft" state="frozen"/>
      <selection pane="bottomLeft"/>
    </sheetView>
  </sheetViews>
  <sheetFormatPr defaultColWidth="14.42578125" defaultRowHeight="15" customHeight="1" x14ac:dyDescent="0.25"/>
  <cols>
    <col min="1" max="1" width="40.140625" customWidth="1"/>
    <col min="2" max="2" width="13.85546875" customWidth="1"/>
    <col min="3" max="3" width="12.7109375" customWidth="1"/>
    <col min="4" max="4" width="19.5703125" customWidth="1"/>
    <col min="5" max="5" width="20.42578125" customWidth="1"/>
    <col min="6" max="9" width="15.85546875" hidden="1" customWidth="1"/>
    <col min="10" max="10" width="9.140625" customWidth="1"/>
    <col min="11" max="12" width="9.140625" hidden="1" customWidth="1"/>
    <col min="13" max="13" width="14.140625" hidden="1" customWidth="1"/>
    <col min="14" max="19" width="9.140625" hidden="1" customWidth="1"/>
    <col min="20" max="24" width="9.140625" customWidth="1"/>
  </cols>
  <sheetData>
    <row r="1" spans="1:24" ht="65.25" customHeight="1" x14ac:dyDescent="0.25">
      <c r="A1" s="1"/>
      <c r="B1" s="1"/>
      <c r="C1" s="3"/>
      <c r="D1" s="5"/>
      <c r="E1" s="5"/>
      <c r="F1" s="6"/>
      <c r="G1" s="6"/>
      <c r="H1" s="6"/>
      <c r="I1" s="7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5.5" customHeight="1" x14ac:dyDescent="0.3">
      <c r="A2" s="107" t="s">
        <v>1</v>
      </c>
      <c r="B2" s="108"/>
      <c r="C2" s="108"/>
      <c r="D2" s="108"/>
      <c r="E2" s="109"/>
      <c r="F2" s="9"/>
      <c r="G2" s="9"/>
      <c r="H2" s="9"/>
      <c r="I2" s="9"/>
      <c r="J2" s="1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33.75" customHeight="1" x14ac:dyDescent="0.25">
      <c r="A3" s="4"/>
      <c r="B3" s="4"/>
      <c r="C3" s="4"/>
      <c r="D3" s="13" t="s">
        <v>4</v>
      </c>
      <c r="E3" s="13" t="s">
        <v>5</v>
      </c>
      <c r="F3" s="15" t="s">
        <v>6</v>
      </c>
      <c r="G3" s="17" t="s">
        <v>13</v>
      </c>
      <c r="H3" s="17" t="s">
        <v>14</v>
      </c>
      <c r="I3" s="19" t="s">
        <v>15</v>
      </c>
      <c r="J3" s="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8" customHeight="1" x14ac:dyDescent="0.25">
      <c r="A4" s="20" t="s">
        <v>3</v>
      </c>
      <c r="B4" s="100" t="s">
        <v>16</v>
      </c>
      <c r="C4" s="101"/>
      <c r="D4" s="22"/>
      <c r="E4" s="23"/>
      <c r="F4" s="24"/>
      <c r="G4" s="25"/>
      <c r="H4" s="25"/>
      <c r="I4" s="26"/>
      <c r="J4" s="2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x14ac:dyDescent="0.25">
      <c r="A5" s="16" t="s">
        <v>21</v>
      </c>
      <c r="B5" s="110">
        <v>0</v>
      </c>
      <c r="C5" s="109"/>
      <c r="D5" s="33" t="s">
        <v>113</v>
      </c>
      <c r="E5" s="21">
        <f t="shared" ref="E5:E11" si="0">I5/52</f>
        <v>0</v>
      </c>
      <c r="F5" s="35">
        <f t="shared" ref="F5:F11" si="1">I5/26</f>
        <v>0</v>
      </c>
      <c r="G5" s="35">
        <f t="shared" ref="G5:G11" si="2">I5/12</f>
        <v>0</v>
      </c>
      <c r="H5" s="35">
        <f t="shared" ref="H5:H11" si="3">I5/4</f>
        <v>0</v>
      </c>
      <c r="I5" s="38">
        <f t="shared" ref="I5:I11" si="4">IF((D5="Weekly"),(B5*52),IF((D5="Fortnightly"),(B5*26),IF((D5="Monthly"),(B5*12),IF((D5="Quarterly"),(B5*4),IF((D5="Annually"),(B5*1),"")))))</f>
        <v>0</v>
      </c>
      <c r="J5" s="4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x14ac:dyDescent="0.25">
      <c r="A6" s="16" t="s">
        <v>27</v>
      </c>
      <c r="B6" s="110">
        <v>0</v>
      </c>
      <c r="C6" s="109"/>
      <c r="D6" s="33" t="s">
        <v>28</v>
      </c>
      <c r="E6" s="21">
        <f t="shared" si="0"/>
        <v>0</v>
      </c>
      <c r="F6" s="35">
        <f t="shared" si="1"/>
        <v>0</v>
      </c>
      <c r="G6" s="35">
        <f t="shared" si="2"/>
        <v>0</v>
      </c>
      <c r="H6" s="35">
        <f t="shared" si="3"/>
        <v>0</v>
      </c>
      <c r="I6" s="38">
        <f t="shared" si="4"/>
        <v>0</v>
      </c>
      <c r="J6" s="4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x14ac:dyDescent="0.25">
      <c r="A7" s="16" t="s">
        <v>32</v>
      </c>
      <c r="B7" s="110">
        <v>0</v>
      </c>
      <c r="C7" s="109"/>
      <c r="D7" s="33" t="s">
        <v>28</v>
      </c>
      <c r="E7" s="21">
        <f t="shared" si="0"/>
        <v>0</v>
      </c>
      <c r="F7" s="35">
        <f t="shared" si="1"/>
        <v>0</v>
      </c>
      <c r="G7" s="35">
        <f t="shared" si="2"/>
        <v>0</v>
      </c>
      <c r="H7" s="35">
        <f t="shared" si="3"/>
        <v>0</v>
      </c>
      <c r="I7" s="38">
        <f t="shared" si="4"/>
        <v>0</v>
      </c>
      <c r="J7" s="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16" t="s">
        <v>18</v>
      </c>
      <c r="B8" s="110">
        <v>0</v>
      </c>
      <c r="C8" s="109"/>
      <c r="D8" s="33" t="s">
        <v>28</v>
      </c>
      <c r="E8" s="21">
        <f t="shared" si="0"/>
        <v>0</v>
      </c>
      <c r="F8" s="35">
        <f t="shared" si="1"/>
        <v>0</v>
      </c>
      <c r="G8" s="35">
        <f t="shared" si="2"/>
        <v>0</v>
      </c>
      <c r="H8" s="35">
        <f t="shared" si="3"/>
        <v>0</v>
      </c>
      <c r="I8" s="38">
        <f t="shared" si="4"/>
        <v>0</v>
      </c>
      <c r="J8" s="4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x14ac:dyDescent="0.25">
      <c r="A9" s="16" t="s">
        <v>19</v>
      </c>
      <c r="B9" s="110">
        <v>0</v>
      </c>
      <c r="C9" s="109"/>
      <c r="D9" s="33" t="s">
        <v>28</v>
      </c>
      <c r="E9" s="21">
        <f t="shared" si="0"/>
        <v>0</v>
      </c>
      <c r="F9" s="35">
        <f t="shared" si="1"/>
        <v>0</v>
      </c>
      <c r="G9" s="35">
        <f t="shared" si="2"/>
        <v>0</v>
      </c>
      <c r="H9" s="35">
        <f t="shared" si="3"/>
        <v>0</v>
      </c>
      <c r="I9" s="38">
        <f t="shared" si="4"/>
        <v>0</v>
      </c>
      <c r="J9" s="4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x14ac:dyDescent="0.25">
      <c r="A10" s="16" t="s">
        <v>20</v>
      </c>
      <c r="B10" s="110">
        <v>0</v>
      </c>
      <c r="C10" s="109"/>
      <c r="D10" s="33" t="s">
        <v>28</v>
      </c>
      <c r="E10" s="21">
        <f t="shared" si="0"/>
        <v>0</v>
      </c>
      <c r="F10" s="35">
        <f t="shared" si="1"/>
        <v>0</v>
      </c>
      <c r="G10" s="35">
        <f t="shared" si="2"/>
        <v>0</v>
      </c>
      <c r="H10" s="35">
        <f t="shared" si="3"/>
        <v>0</v>
      </c>
      <c r="I10" s="38">
        <f t="shared" si="4"/>
        <v>0</v>
      </c>
      <c r="J10" s="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x14ac:dyDescent="0.25">
      <c r="A11" s="40" t="s">
        <v>20</v>
      </c>
      <c r="B11" s="105">
        <v>0</v>
      </c>
      <c r="C11" s="106"/>
      <c r="D11" s="41" t="s">
        <v>23</v>
      </c>
      <c r="E11" s="42">
        <f t="shared" si="0"/>
        <v>0</v>
      </c>
      <c r="F11" s="35">
        <f t="shared" si="1"/>
        <v>0</v>
      </c>
      <c r="G11" s="35">
        <f t="shared" si="2"/>
        <v>0</v>
      </c>
      <c r="H11" s="35">
        <f t="shared" si="3"/>
        <v>0</v>
      </c>
      <c r="I11" s="38">
        <f t="shared" si="4"/>
        <v>0</v>
      </c>
      <c r="J11" s="4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21" customHeight="1" x14ac:dyDescent="0.25">
      <c r="A12" s="43" t="s">
        <v>40</v>
      </c>
      <c r="B12" s="44"/>
      <c r="C12" s="43"/>
      <c r="D12" s="43"/>
      <c r="E12" s="45">
        <f t="shared" ref="E12:I12" si="5">SUM(E5:E11)</f>
        <v>0</v>
      </c>
      <c r="F12" s="6">
        <f t="shared" si="5"/>
        <v>0</v>
      </c>
      <c r="G12" s="6">
        <f t="shared" si="5"/>
        <v>0</v>
      </c>
      <c r="H12" s="6">
        <f t="shared" si="5"/>
        <v>0</v>
      </c>
      <c r="I12" s="7">
        <f t="shared" si="5"/>
        <v>0</v>
      </c>
      <c r="J12" s="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5" customHeight="1" x14ac:dyDescent="0.25">
      <c r="A13" s="1"/>
      <c r="B13" s="1"/>
      <c r="C13" s="3"/>
      <c r="D13" s="5"/>
      <c r="E13" s="5"/>
      <c r="F13" s="6"/>
      <c r="G13" s="6"/>
      <c r="H13" s="6"/>
      <c r="I13" s="7"/>
      <c r="J13" s="4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8.75" customHeight="1" x14ac:dyDescent="0.25">
      <c r="A14" s="102" t="s">
        <v>46</v>
      </c>
      <c r="B14" s="103"/>
      <c r="C14" s="103"/>
      <c r="D14" s="103"/>
      <c r="E14" s="103"/>
      <c r="F14" s="103"/>
      <c r="G14" s="103"/>
      <c r="H14" s="103"/>
      <c r="I14" s="104"/>
      <c r="J14" s="2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5" customHeight="1" x14ac:dyDescent="0.25">
      <c r="A15" s="46" t="s">
        <v>50</v>
      </c>
      <c r="B15" s="47" t="s">
        <v>53</v>
      </c>
      <c r="C15" s="47" t="s">
        <v>55</v>
      </c>
      <c r="D15" s="47"/>
      <c r="E15" s="48">
        <f t="shared" ref="E15:E25" si="6">I15/52</f>
        <v>0</v>
      </c>
      <c r="F15" s="8"/>
      <c r="G15" s="8"/>
      <c r="H15" s="8"/>
      <c r="I15" s="50">
        <f>SUM(I16:I20)</f>
        <v>0</v>
      </c>
      <c r="J15" s="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x14ac:dyDescent="0.25">
      <c r="A16" s="16" t="s">
        <v>64</v>
      </c>
      <c r="B16" s="51">
        <v>0</v>
      </c>
      <c r="C16" s="51">
        <v>0</v>
      </c>
      <c r="D16" s="33" t="s">
        <v>113</v>
      </c>
      <c r="E16" s="21">
        <f t="shared" si="6"/>
        <v>0</v>
      </c>
      <c r="F16" s="35">
        <f t="shared" ref="F16:F25" si="7">I16/26</f>
        <v>0</v>
      </c>
      <c r="G16" s="35">
        <f t="shared" ref="G16:G25" si="8">I16/12</f>
        <v>0</v>
      </c>
      <c r="H16" s="35">
        <f t="shared" ref="H16:H25" si="9">I16/4</f>
        <v>0</v>
      </c>
      <c r="I16" s="38">
        <f t="shared" ref="I16:I20" si="10">IF((D16="Weekly"),(C16*52),IF((D16="Fortnightly"),(C16*26),IF((D16="Monthly"),(C16*12),IF((D16="Quarterly"),(C16*4),IF((D16="Annually"),(C16*1),"")))))+IF((D16="Weekly"),(B16*52),IF((D16="Fortnightly"),(B16*26),IF((D16="Monthly"),(B16*12),IF((D16="Quarterly"),(B16*4),IF((D16="Annually"),(B16*1),"")))))</f>
        <v>0</v>
      </c>
      <c r="J16" s="4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25">
      <c r="A17" s="16" t="s">
        <v>68</v>
      </c>
      <c r="B17" s="51">
        <v>0</v>
      </c>
      <c r="C17" s="51">
        <v>0</v>
      </c>
      <c r="D17" s="33" t="s">
        <v>28</v>
      </c>
      <c r="E17" s="21">
        <f t="shared" si="6"/>
        <v>0</v>
      </c>
      <c r="F17" s="35">
        <f t="shared" si="7"/>
        <v>0</v>
      </c>
      <c r="G17" s="35">
        <f t="shared" si="8"/>
        <v>0</v>
      </c>
      <c r="H17" s="35">
        <f t="shared" si="9"/>
        <v>0</v>
      </c>
      <c r="I17" s="38">
        <f t="shared" si="10"/>
        <v>0</v>
      </c>
      <c r="J17" s="4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25">
      <c r="A18" s="16" t="s">
        <v>70</v>
      </c>
      <c r="B18" s="51">
        <v>0</v>
      </c>
      <c r="C18" s="51">
        <v>0</v>
      </c>
      <c r="D18" s="33" t="s">
        <v>28</v>
      </c>
      <c r="E18" s="21">
        <f t="shared" si="6"/>
        <v>0</v>
      </c>
      <c r="F18" s="35">
        <f t="shared" si="7"/>
        <v>0</v>
      </c>
      <c r="G18" s="35">
        <f t="shared" si="8"/>
        <v>0</v>
      </c>
      <c r="H18" s="35">
        <f t="shared" si="9"/>
        <v>0</v>
      </c>
      <c r="I18" s="38">
        <f t="shared" si="10"/>
        <v>0</v>
      </c>
      <c r="J18" s="4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x14ac:dyDescent="0.25">
      <c r="A19" s="16" t="s">
        <v>72</v>
      </c>
      <c r="B19" s="51">
        <v>0</v>
      </c>
      <c r="C19" s="51">
        <v>0</v>
      </c>
      <c r="D19" s="33" t="s">
        <v>28</v>
      </c>
      <c r="E19" s="21">
        <f t="shared" si="6"/>
        <v>0</v>
      </c>
      <c r="F19" s="35">
        <f t="shared" si="7"/>
        <v>0</v>
      </c>
      <c r="G19" s="35">
        <f t="shared" si="8"/>
        <v>0</v>
      </c>
      <c r="H19" s="35">
        <f t="shared" si="9"/>
        <v>0</v>
      </c>
      <c r="I19" s="38">
        <f t="shared" si="10"/>
        <v>0</v>
      </c>
      <c r="J19" s="4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25">
      <c r="A20" s="16" t="s">
        <v>74</v>
      </c>
      <c r="B20" s="51">
        <v>0</v>
      </c>
      <c r="C20" s="51">
        <v>0</v>
      </c>
      <c r="D20" s="33" t="s">
        <v>113</v>
      </c>
      <c r="E20" s="21">
        <f t="shared" si="6"/>
        <v>0</v>
      </c>
      <c r="F20" s="35">
        <f t="shared" si="7"/>
        <v>0</v>
      </c>
      <c r="G20" s="35">
        <f t="shared" si="8"/>
        <v>0</v>
      </c>
      <c r="H20" s="35">
        <f t="shared" si="9"/>
        <v>0</v>
      </c>
      <c r="I20" s="38">
        <f t="shared" si="10"/>
        <v>0</v>
      </c>
      <c r="J20" s="4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x14ac:dyDescent="0.25">
      <c r="A21" s="52" t="s">
        <v>78</v>
      </c>
      <c r="B21" s="52"/>
      <c r="C21" s="52"/>
      <c r="D21" s="52"/>
      <c r="E21" s="53">
        <f t="shared" si="6"/>
        <v>0</v>
      </c>
      <c r="F21" s="54">
        <f t="shared" si="7"/>
        <v>0</v>
      </c>
      <c r="G21" s="54">
        <f t="shared" si="8"/>
        <v>0</v>
      </c>
      <c r="H21" s="54">
        <f t="shared" si="9"/>
        <v>0</v>
      </c>
      <c r="I21" s="50">
        <f>SUM(I22:I25)</f>
        <v>0</v>
      </c>
      <c r="J21" s="4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5.75" customHeight="1" x14ac:dyDescent="0.25">
      <c r="A22" s="16" t="s">
        <v>81</v>
      </c>
      <c r="B22" s="51">
        <v>0</v>
      </c>
      <c r="C22" s="51">
        <v>0</v>
      </c>
      <c r="D22" s="33" t="s">
        <v>28</v>
      </c>
      <c r="E22" s="21">
        <f t="shared" si="6"/>
        <v>0</v>
      </c>
      <c r="F22" s="35">
        <f t="shared" si="7"/>
        <v>0</v>
      </c>
      <c r="G22" s="35">
        <f t="shared" si="8"/>
        <v>0</v>
      </c>
      <c r="H22" s="35">
        <f t="shared" si="9"/>
        <v>0</v>
      </c>
      <c r="I22" s="38">
        <f t="shared" ref="I22:I25" si="11">IF((D22="Weekly"),(C22*52),IF((D22="Fortnightly"),(C22*26),IF((D22="Monthly"),(C22*12),IF((D22="Quarterly"),(C22*4),IF((D22="Annually"),(C22*1),"")))))+IF((D22="Weekly"),(B22*52),IF((D22="Fortnightly"),(B22*26),IF((D22="Monthly"),(B22*12),IF((D22="Quarterly"),(B22*4),IF((D22="Annually"),(B22*1),"")))))</f>
        <v>0</v>
      </c>
      <c r="J22" s="4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5.75" customHeight="1" x14ac:dyDescent="0.25">
      <c r="A23" s="16" t="s">
        <v>82</v>
      </c>
      <c r="B23" s="51">
        <v>0</v>
      </c>
      <c r="C23" s="51">
        <v>0</v>
      </c>
      <c r="D23" s="33" t="s">
        <v>28</v>
      </c>
      <c r="E23" s="21">
        <f t="shared" si="6"/>
        <v>0</v>
      </c>
      <c r="F23" s="35">
        <f t="shared" si="7"/>
        <v>0</v>
      </c>
      <c r="G23" s="35">
        <f t="shared" si="8"/>
        <v>0</v>
      </c>
      <c r="H23" s="35">
        <f t="shared" si="9"/>
        <v>0</v>
      </c>
      <c r="I23" s="38">
        <f t="shared" si="11"/>
        <v>0</v>
      </c>
      <c r="J23" s="4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5.75" customHeight="1" x14ac:dyDescent="0.25">
      <c r="A24" s="98" t="s">
        <v>83</v>
      </c>
      <c r="B24" s="51">
        <v>0</v>
      </c>
      <c r="C24" s="51">
        <v>0</v>
      </c>
      <c r="D24" s="33" t="s">
        <v>113</v>
      </c>
      <c r="E24" s="21">
        <f t="shared" si="6"/>
        <v>0</v>
      </c>
      <c r="F24" s="35">
        <f t="shared" si="7"/>
        <v>0</v>
      </c>
      <c r="G24" s="35">
        <f t="shared" si="8"/>
        <v>0</v>
      </c>
      <c r="H24" s="35">
        <f t="shared" si="9"/>
        <v>0</v>
      </c>
      <c r="I24" s="38">
        <f t="shared" si="11"/>
        <v>0</v>
      </c>
      <c r="J24" s="4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5.75" customHeight="1" x14ac:dyDescent="0.25">
      <c r="A25" s="40" t="s">
        <v>84</v>
      </c>
      <c r="B25" s="57">
        <v>0</v>
      </c>
      <c r="C25" s="57">
        <v>0</v>
      </c>
      <c r="D25" s="41" t="s">
        <v>23</v>
      </c>
      <c r="E25" s="42">
        <f t="shared" si="6"/>
        <v>0</v>
      </c>
      <c r="F25" s="35">
        <f t="shared" si="7"/>
        <v>0</v>
      </c>
      <c r="G25" s="35">
        <f t="shared" si="8"/>
        <v>0</v>
      </c>
      <c r="H25" s="35">
        <f t="shared" si="9"/>
        <v>0</v>
      </c>
      <c r="I25" s="38">
        <f t="shared" si="11"/>
        <v>0</v>
      </c>
      <c r="J25" s="4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21" customHeight="1" x14ac:dyDescent="0.25">
      <c r="A26" s="43" t="s">
        <v>85</v>
      </c>
      <c r="B26" s="43"/>
      <c r="C26" s="60"/>
      <c r="D26" s="45"/>
      <c r="E26" s="45">
        <f>E21+E15</f>
        <v>0</v>
      </c>
      <c r="F26" s="7">
        <f t="shared" ref="F26:H26" si="12">SUM(F16:F25)</f>
        <v>0</v>
      </c>
      <c r="G26" s="7">
        <f t="shared" si="12"/>
        <v>0</v>
      </c>
      <c r="H26" s="7">
        <f t="shared" si="12"/>
        <v>0</v>
      </c>
      <c r="I26" s="7">
        <f>I15+I21</f>
        <v>0</v>
      </c>
      <c r="J26" s="4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5" customHeight="1" x14ac:dyDescent="0.25">
      <c r="A27" s="1"/>
      <c r="B27" s="1"/>
      <c r="C27" s="3"/>
      <c r="D27" s="5"/>
      <c r="E27" s="5"/>
      <c r="F27" s="7"/>
      <c r="G27" s="7"/>
      <c r="H27" s="7"/>
      <c r="I27" s="7"/>
      <c r="J27" s="4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9.5" customHeight="1" x14ac:dyDescent="0.25">
      <c r="A28" s="102" t="s">
        <v>88</v>
      </c>
      <c r="B28" s="103"/>
      <c r="C28" s="103"/>
      <c r="D28" s="103"/>
      <c r="E28" s="103"/>
      <c r="F28" s="103"/>
      <c r="G28" s="103"/>
      <c r="H28" s="103"/>
      <c r="I28" s="104"/>
      <c r="J28" s="4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5" customHeight="1" x14ac:dyDescent="0.25">
      <c r="A29" s="46" t="s">
        <v>90</v>
      </c>
      <c r="B29" s="46" t="s">
        <v>53</v>
      </c>
      <c r="C29" s="46" t="s">
        <v>55</v>
      </c>
      <c r="D29" s="46"/>
      <c r="E29" s="48">
        <f t="shared" ref="E29:E64" si="13">I29/52</f>
        <v>0</v>
      </c>
      <c r="F29" s="54"/>
      <c r="G29" s="54"/>
      <c r="H29" s="54"/>
      <c r="I29" s="50">
        <f>SUM(I30:I40)</f>
        <v>0</v>
      </c>
      <c r="J29" s="4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5.75" customHeight="1" x14ac:dyDescent="0.25">
      <c r="A30" s="16" t="s">
        <v>24</v>
      </c>
      <c r="B30" s="51">
        <v>0</v>
      </c>
      <c r="C30" s="51"/>
      <c r="D30" s="33" t="s">
        <v>28</v>
      </c>
      <c r="E30" s="21">
        <f t="shared" si="13"/>
        <v>0</v>
      </c>
      <c r="F30" s="35">
        <f t="shared" ref="F30:F64" si="14">I30/26</f>
        <v>0</v>
      </c>
      <c r="G30" s="35">
        <f t="shared" ref="G30:G64" si="15">I30/12</f>
        <v>0</v>
      </c>
      <c r="H30" s="35">
        <f t="shared" ref="H30:H64" si="16">I30/4</f>
        <v>0</v>
      </c>
      <c r="I30" s="38">
        <f t="shared" ref="I30:I40" si="17">IF((D30="Weekly"),(C30*52),IF((D30="Fortnightly"),(C30*26),IF((D30="Monthly"),(C30*12),IF((D30="Quarterly"),(C30*4),IF((D30="Annually"),(C30*1),"")))))+IF((D30="Weekly"),(B30*52),IF((D30="Fortnightly"),(B30*26),IF((D30="Monthly"),(B30*12),IF((D30="Quarterly"),(B30*4),IF((D30="Annually"),(B30*1),"")))))</f>
        <v>0</v>
      </c>
      <c r="J30" s="4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5.75" customHeight="1" x14ac:dyDescent="0.25">
      <c r="A31" s="16" t="s">
        <v>25</v>
      </c>
      <c r="B31" s="51">
        <v>0</v>
      </c>
      <c r="C31" s="51"/>
      <c r="D31" s="33" t="s">
        <v>92</v>
      </c>
      <c r="E31" s="21">
        <f t="shared" si="13"/>
        <v>0</v>
      </c>
      <c r="F31" s="35">
        <f t="shared" si="14"/>
        <v>0</v>
      </c>
      <c r="G31" s="35">
        <f t="shared" si="15"/>
        <v>0</v>
      </c>
      <c r="H31" s="35">
        <f t="shared" si="16"/>
        <v>0</v>
      </c>
      <c r="I31" s="38">
        <f t="shared" si="17"/>
        <v>0</v>
      </c>
      <c r="J31" s="4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5.75" customHeight="1" x14ac:dyDescent="0.25">
      <c r="A32" s="16" t="s">
        <v>31</v>
      </c>
      <c r="B32" s="51">
        <v>0</v>
      </c>
      <c r="C32" s="51"/>
      <c r="D32" s="33" t="s">
        <v>92</v>
      </c>
      <c r="E32" s="21">
        <f t="shared" si="13"/>
        <v>0</v>
      </c>
      <c r="F32" s="35">
        <f t="shared" si="14"/>
        <v>0</v>
      </c>
      <c r="G32" s="35">
        <f t="shared" si="15"/>
        <v>0</v>
      </c>
      <c r="H32" s="35">
        <f t="shared" si="16"/>
        <v>0</v>
      </c>
      <c r="I32" s="38">
        <f t="shared" si="17"/>
        <v>0</v>
      </c>
      <c r="J32" s="4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5.75" customHeight="1" x14ac:dyDescent="0.25">
      <c r="A33" s="16" t="s">
        <v>138</v>
      </c>
      <c r="B33" s="51">
        <v>0</v>
      </c>
      <c r="C33" s="51"/>
      <c r="D33" s="33" t="s">
        <v>92</v>
      </c>
      <c r="E33" s="21">
        <f t="shared" si="13"/>
        <v>0</v>
      </c>
      <c r="F33" s="35">
        <f t="shared" si="14"/>
        <v>0</v>
      </c>
      <c r="G33" s="35">
        <f t="shared" si="15"/>
        <v>0</v>
      </c>
      <c r="H33" s="35">
        <f t="shared" si="16"/>
        <v>0</v>
      </c>
      <c r="I33" s="38">
        <f t="shared" si="17"/>
        <v>0</v>
      </c>
      <c r="J33" s="4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5.75" customHeight="1" x14ac:dyDescent="0.25">
      <c r="A34" s="16" t="s">
        <v>137</v>
      </c>
      <c r="B34" s="51">
        <v>0</v>
      </c>
      <c r="C34" s="51"/>
      <c r="D34" s="33" t="s">
        <v>92</v>
      </c>
      <c r="E34" s="21">
        <f t="shared" si="13"/>
        <v>0</v>
      </c>
      <c r="F34" s="35">
        <f t="shared" si="14"/>
        <v>0</v>
      </c>
      <c r="G34" s="35">
        <f t="shared" si="15"/>
        <v>0</v>
      </c>
      <c r="H34" s="35">
        <f t="shared" si="16"/>
        <v>0</v>
      </c>
      <c r="I34" s="38">
        <f t="shared" si="17"/>
        <v>0</v>
      </c>
      <c r="J34" s="4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5.75" customHeight="1" x14ac:dyDescent="0.25">
      <c r="A35" s="16" t="s">
        <v>135</v>
      </c>
      <c r="B35" s="51">
        <v>0</v>
      </c>
      <c r="C35" s="51"/>
      <c r="D35" s="33" t="s">
        <v>28</v>
      </c>
      <c r="E35" s="21">
        <f t="shared" si="13"/>
        <v>0</v>
      </c>
      <c r="F35" s="35">
        <f t="shared" si="14"/>
        <v>0</v>
      </c>
      <c r="G35" s="35">
        <f t="shared" si="15"/>
        <v>0</v>
      </c>
      <c r="H35" s="35">
        <f t="shared" si="16"/>
        <v>0</v>
      </c>
      <c r="I35" s="38">
        <f t="shared" si="17"/>
        <v>0</v>
      </c>
      <c r="J35" s="4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5.75" customHeight="1" x14ac:dyDescent="0.25">
      <c r="A36" s="16" t="s">
        <v>136</v>
      </c>
      <c r="B36" s="51">
        <v>0</v>
      </c>
      <c r="C36" s="51">
        <v>0</v>
      </c>
      <c r="D36" s="33" t="s">
        <v>28</v>
      </c>
      <c r="E36" s="21">
        <f t="shared" si="13"/>
        <v>0</v>
      </c>
      <c r="F36" s="35">
        <f t="shared" si="14"/>
        <v>0</v>
      </c>
      <c r="G36" s="35">
        <f t="shared" si="15"/>
        <v>0</v>
      </c>
      <c r="H36" s="35">
        <f t="shared" si="16"/>
        <v>0</v>
      </c>
      <c r="I36" s="38">
        <f t="shared" si="17"/>
        <v>0</v>
      </c>
      <c r="J36" s="4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5.75" customHeight="1" x14ac:dyDescent="0.25">
      <c r="A37" s="16" t="s">
        <v>35</v>
      </c>
      <c r="B37" s="51">
        <v>0</v>
      </c>
      <c r="C37" s="51"/>
      <c r="D37" s="33" t="s">
        <v>113</v>
      </c>
      <c r="E37" s="21">
        <f>I37/52</f>
        <v>0</v>
      </c>
      <c r="F37" s="35">
        <f>I37/26</f>
        <v>0</v>
      </c>
      <c r="G37" s="35">
        <f>I37/12</f>
        <v>0</v>
      </c>
      <c r="H37" s="35">
        <f>I37/4</f>
        <v>0</v>
      </c>
      <c r="I37" s="38">
        <f>IF((D37="Weekly"),(C37*52),IF((D37="Fortnightly"),(C37*26),IF((D37="Monthly"),(C37*12),IF((D37="Quarterly"),(C37*4),IF((D37="Annually"),(C37*1),"")))))+IF((D37="Weekly"),(B37*52),IF((D37="Fortnightly"),(B37*26),IF((D37="Monthly"),(B37*12),IF((D37="Quarterly"),(B37*4),IF((D37="Annually"),(B37*1),"")))))</f>
        <v>0</v>
      </c>
      <c r="J37" s="4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5.75" customHeight="1" x14ac:dyDescent="0.25">
      <c r="A38" s="16" t="s">
        <v>33</v>
      </c>
      <c r="B38" s="51">
        <v>0</v>
      </c>
      <c r="C38" s="51"/>
      <c r="D38" s="33" t="s">
        <v>28</v>
      </c>
      <c r="E38" s="21">
        <f t="shared" si="13"/>
        <v>0</v>
      </c>
      <c r="F38" s="35">
        <f t="shared" si="14"/>
        <v>0</v>
      </c>
      <c r="G38" s="35">
        <f t="shared" si="15"/>
        <v>0</v>
      </c>
      <c r="H38" s="35">
        <f t="shared" si="16"/>
        <v>0</v>
      </c>
      <c r="I38" s="38">
        <f t="shared" si="17"/>
        <v>0</v>
      </c>
      <c r="J38" s="4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2.75" customHeight="1" x14ac:dyDescent="0.25">
      <c r="A39" s="16" t="s">
        <v>36</v>
      </c>
      <c r="B39" s="51">
        <v>0</v>
      </c>
      <c r="C39" s="51"/>
      <c r="D39" s="33" t="s">
        <v>28</v>
      </c>
      <c r="E39" s="21">
        <f t="shared" si="13"/>
        <v>0</v>
      </c>
      <c r="F39" s="35">
        <f t="shared" si="14"/>
        <v>0</v>
      </c>
      <c r="G39" s="35">
        <f t="shared" si="15"/>
        <v>0</v>
      </c>
      <c r="H39" s="35">
        <f t="shared" si="16"/>
        <v>0</v>
      </c>
      <c r="I39" s="38">
        <f t="shared" si="17"/>
        <v>0</v>
      </c>
      <c r="J39" s="4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5.75" customHeight="1" x14ac:dyDescent="0.25">
      <c r="A40" s="16" t="s">
        <v>139</v>
      </c>
      <c r="B40" s="51">
        <v>0</v>
      </c>
      <c r="C40" s="51"/>
      <c r="D40" s="33" t="s">
        <v>28</v>
      </c>
      <c r="E40" s="21">
        <f t="shared" si="13"/>
        <v>0</v>
      </c>
      <c r="F40" s="35">
        <f t="shared" si="14"/>
        <v>0</v>
      </c>
      <c r="G40" s="35">
        <f t="shared" si="15"/>
        <v>0</v>
      </c>
      <c r="H40" s="35">
        <f t="shared" si="16"/>
        <v>0</v>
      </c>
      <c r="I40" s="38">
        <f t="shared" si="17"/>
        <v>0</v>
      </c>
      <c r="J40" s="4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5.75" customHeight="1" x14ac:dyDescent="0.25">
      <c r="A41" s="52" t="s">
        <v>93</v>
      </c>
      <c r="B41" s="52" t="s">
        <v>53</v>
      </c>
      <c r="C41" s="52" t="s">
        <v>55</v>
      </c>
      <c r="D41" s="52"/>
      <c r="E41" s="53">
        <f t="shared" si="13"/>
        <v>0</v>
      </c>
      <c r="F41" s="54">
        <f t="shared" si="14"/>
        <v>0</v>
      </c>
      <c r="G41" s="54">
        <f t="shared" si="15"/>
        <v>0</v>
      </c>
      <c r="H41" s="54">
        <f t="shared" si="16"/>
        <v>0</v>
      </c>
      <c r="I41" s="50">
        <f>SUM(I42:I45)</f>
        <v>0</v>
      </c>
      <c r="J41" s="4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5.75" customHeight="1" x14ac:dyDescent="0.25">
      <c r="A42" s="16" t="s">
        <v>37</v>
      </c>
      <c r="B42" s="51">
        <v>0</v>
      </c>
      <c r="C42" s="51">
        <v>0</v>
      </c>
      <c r="D42" s="33" t="s">
        <v>92</v>
      </c>
      <c r="E42" s="21">
        <f t="shared" si="13"/>
        <v>0</v>
      </c>
      <c r="F42" s="35">
        <f t="shared" si="14"/>
        <v>0</v>
      </c>
      <c r="G42" s="35">
        <f t="shared" si="15"/>
        <v>0</v>
      </c>
      <c r="H42" s="35">
        <f t="shared" si="16"/>
        <v>0</v>
      </c>
      <c r="I42" s="38">
        <f t="shared" ref="I42:I45" si="18">IF((D42="Weekly"),(C42*52),IF((D42="Fortnightly"),(C42*26),IF((D42="Monthly"),(C42*12),IF((D42="Quarterly"),(C42*4),IF((D42="Annually"),(C42*1),"")))))+IF((D42="Weekly"),(B42*52),IF((D42="Fortnightly"),(B42*26),IF((D42="Monthly"),(B42*12),IF((D42="Quarterly"),(B42*4),IF((D42="Annually"),(B42*1),"")))))</f>
        <v>0</v>
      </c>
      <c r="J42" s="4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5.75" customHeight="1" x14ac:dyDescent="0.25">
      <c r="A43" s="16" t="s">
        <v>38</v>
      </c>
      <c r="B43" s="51">
        <v>0</v>
      </c>
      <c r="C43" s="51">
        <v>0</v>
      </c>
      <c r="D43" s="33" t="s">
        <v>113</v>
      </c>
      <c r="E43" s="21">
        <f t="shared" si="13"/>
        <v>0</v>
      </c>
      <c r="F43" s="35">
        <f t="shared" si="14"/>
        <v>0</v>
      </c>
      <c r="G43" s="35">
        <f t="shared" si="15"/>
        <v>0</v>
      </c>
      <c r="H43" s="35">
        <f t="shared" si="16"/>
        <v>0</v>
      </c>
      <c r="I43" s="38">
        <f t="shared" si="18"/>
        <v>0</v>
      </c>
      <c r="J43" s="4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5.75" customHeight="1" x14ac:dyDescent="0.25">
      <c r="A44" s="16" t="s">
        <v>39</v>
      </c>
      <c r="B44" s="51">
        <v>0</v>
      </c>
      <c r="C44" s="51">
        <v>0</v>
      </c>
      <c r="D44" s="33" t="s">
        <v>94</v>
      </c>
      <c r="E44" s="21">
        <f t="shared" si="13"/>
        <v>0</v>
      </c>
      <c r="F44" s="35">
        <f t="shared" si="14"/>
        <v>0</v>
      </c>
      <c r="G44" s="35">
        <f t="shared" si="15"/>
        <v>0</v>
      </c>
      <c r="H44" s="35">
        <f t="shared" si="16"/>
        <v>0</v>
      </c>
      <c r="I44" s="38">
        <f t="shared" si="18"/>
        <v>0</v>
      </c>
      <c r="J44" s="4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5.75" customHeight="1" x14ac:dyDescent="0.25">
      <c r="A45" s="16" t="s">
        <v>41</v>
      </c>
      <c r="B45" s="51">
        <v>0</v>
      </c>
      <c r="C45" s="51">
        <v>0</v>
      </c>
      <c r="D45" s="33" t="s">
        <v>94</v>
      </c>
      <c r="E45" s="21">
        <f t="shared" si="13"/>
        <v>0</v>
      </c>
      <c r="F45" s="35">
        <f t="shared" si="14"/>
        <v>0</v>
      </c>
      <c r="G45" s="35">
        <f t="shared" si="15"/>
        <v>0</v>
      </c>
      <c r="H45" s="35">
        <f t="shared" si="16"/>
        <v>0</v>
      </c>
      <c r="I45" s="38">
        <f t="shared" si="18"/>
        <v>0</v>
      </c>
      <c r="J45" s="4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5.75" customHeight="1" x14ac:dyDescent="0.25">
      <c r="A46" s="52" t="s">
        <v>95</v>
      </c>
      <c r="B46" s="52" t="s">
        <v>53</v>
      </c>
      <c r="C46" s="52" t="s">
        <v>55</v>
      </c>
      <c r="D46" s="52"/>
      <c r="E46" s="53">
        <f t="shared" si="13"/>
        <v>0</v>
      </c>
      <c r="F46" s="54">
        <f t="shared" si="14"/>
        <v>0</v>
      </c>
      <c r="G46" s="54">
        <f t="shared" si="15"/>
        <v>0</v>
      </c>
      <c r="H46" s="54">
        <f t="shared" si="16"/>
        <v>0</v>
      </c>
      <c r="I46" s="50">
        <f>SUM(I47:I51)</f>
        <v>0</v>
      </c>
      <c r="J46" s="4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5.75" customHeight="1" x14ac:dyDescent="0.25">
      <c r="A47" s="16" t="s">
        <v>44</v>
      </c>
      <c r="B47" s="51">
        <v>0</v>
      </c>
      <c r="C47" s="51">
        <v>0</v>
      </c>
      <c r="D47" s="33" t="s">
        <v>113</v>
      </c>
      <c r="E47" s="21">
        <f t="shared" si="13"/>
        <v>0</v>
      </c>
      <c r="F47" s="35">
        <f t="shared" si="14"/>
        <v>0</v>
      </c>
      <c r="G47" s="35">
        <f t="shared" si="15"/>
        <v>0</v>
      </c>
      <c r="H47" s="35">
        <f t="shared" si="16"/>
        <v>0</v>
      </c>
      <c r="I47" s="38">
        <f t="shared" ref="I47:I51" si="19">IF((D47="Weekly"),(C47*52),IF((D47="Fortnightly"),(C47*26),IF((D47="Monthly"),(C47*12),IF((D47="Quarterly"),(C47*4),IF((D47="Annually"),(C47*1),"")))))+IF((D47="Weekly"),(B47*52),IF((D47="Fortnightly"),(B47*26),IF((D47="Monthly"),(B47*12),IF((D47="Quarterly"),(B47*4),IF((D47="Annually"),(B47*1),"")))))</f>
        <v>0</v>
      </c>
      <c r="J47" s="4"/>
      <c r="K47" s="8"/>
      <c r="L47" s="8"/>
      <c r="M47" s="8"/>
      <c r="N47" s="8"/>
      <c r="O47" s="8"/>
      <c r="P47" s="8"/>
      <c r="Q47" s="8"/>
      <c r="R47" s="8"/>
      <c r="S47" s="8"/>
      <c r="T47" s="99"/>
      <c r="U47" s="8"/>
      <c r="V47" s="8"/>
      <c r="W47" s="8"/>
      <c r="X47" s="8"/>
    </row>
    <row r="48" spans="1:24" ht="15.75" customHeight="1" x14ac:dyDescent="0.25">
      <c r="A48" s="16" t="s">
        <v>49</v>
      </c>
      <c r="B48" s="51">
        <v>0</v>
      </c>
      <c r="C48" s="51">
        <v>0</v>
      </c>
      <c r="D48" s="33" t="s">
        <v>28</v>
      </c>
      <c r="E48" s="21">
        <f t="shared" si="13"/>
        <v>0</v>
      </c>
      <c r="F48" s="35">
        <f t="shared" si="14"/>
        <v>0</v>
      </c>
      <c r="G48" s="35">
        <f t="shared" si="15"/>
        <v>0</v>
      </c>
      <c r="H48" s="35">
        <f t="shared" si="16"/>
        <v>0</v>
      </c>
      <c r="I48" s="38">
        <f t="shared" si="19"/>
        <v>0</v>
      </c>
      <c r="J48" s="4"/>
      <c r="K48" s="8"/>
      <c r="L48" s="8"/>
      <c r="M48" s="8"/>
      <c r="N48" s="8"/>
      <c r="O48" s="8"/>
      <c r="P48" s="8"/>
      <c r="Q48" s="8"/>
      <c r="R48" s="8"/>
      <c r="S48" s="8"/>
      <c r="T48" s="99"/>
      <c r="U48" s="8"/>
      <c r="V48" s="8"/>
      <c r="W48" s="8"/>
      <c r="X48" s="8"/>
    </row>
    <row r="49" spans="1:24" ht="15.75" customHeight="1" x14ac:dyDescent="0.25">
      <c r="A49" s="16" t="s">
        <v>45</v>
      </c>
      <c r="B49" s="51">
        <v>0</v>
      </c>
      <c r="C49" s="51">
        <v>0</v>
      </c>
      <c r="D49" s="33" t="s">
        <v>113</v>
      </c>
      <c r="E49" s="21">
        <f t="shared" si="13"/>
        <v>0</v>
      </c>
      <c r="F49" s="35">
        <f t="shared" si="14"/>
        <v>0</v>
      </c>
      <c r="G49" s="35">
        <f t="shared" si="15"/>
        <v>0</v>
      </c>
      <c r="H49" s="35">
        <f t="shared" si="16"/>
        <v>0</v>
      </c>
      <c r="I49" s="38">
        <f t="shared" si="19"/>
        <v>0</v>
      </c>
      <c r="J49" s="4"/>
      <c r="K49" s="8"/>
      <c r="L49" s="8"/>
      <c r="M49" s="8"/>
      <c r="N49" s="8"/>
      <c r="O49" s="8"/>
      <c r="P49" s="8"/>
      <c r="Q49" s="8"/>
      <c r="R49" s="8"/>
      <c r="S49" s="8"/>
      <c r="T49" s="99"/>
      <c r="U49" s="8"/>
      <c r="V49" s="8"/>
      <c r="W49" s="8"/>
      <c r="X49" s="8"/>
    </row>
    <row r="50" spans="1:24" ht="15.75" customHeight="1" x14ac:dyDescent="0.25">
      <c r="A50" s="16" t="s">
        <v>47</v>
      </c>
      <c r="B50" s="51">
        <v>0</v>
      </c>
      <c r="C50" s="51">
        <v>0</v>
      </c>
      <c r="D50" s="33" t="s">
        <v>28</v>
      </c>
      <c r="E50" s="21">
        <f t="shared" si="13"/>
        <v>0</v>
      </c>
      <c r="F50" s="35">
        <f t="shared" si="14"/>
        <v>0</v>
      </c>
      <c r="G50" s="35">
        <f t="shared" si="15"/>
        <v>0</v>
      </c>
      <c r="H50" s="35">
        <f t="shared" si="16"/>
        <v>0</v>
      </c>
      <c r="I50" s="38">
        <f t="shared" si="19"/>
        <v>0</v>
      </c>
      <c r="J50" s="4"/>
      <c r="K50" s="8"/>
      <c r="L50" s="8"/>
      <c r="M50" s="8"/>
      <c r="N50" s="8"/>
      <c r="O50" s="8"/>
      <c r="P50" s="8"/>
      <c r="Q50" s="8"/>
      <c r="R50" s="8"/>
      <c r="S50" s="8"/>
      <c r="T50" s="99"/>
      <c r="U50" s="8"/>
      <c r="V50" s="8"/>
      <c r="W50" s="8"/>
      <c r="X50" s="8"/>
    </row>
    <row r="51" spans="1:24" ht="15.75" customHeight="1" x14ac:dyDescent="0.25">
      <c r="A51" s="16" t="s">
        <v>48</v>
      </c>
      <c r="B51" s="51">
        <v>0</v>
      </c>
      <c r="C51" s="51">
        <v>0</v>
      </c>
      <c r="D51" s="33" t="s">
        <v>28</v>
      </c>
      <c r="E51" s="21">
        <f t="shared" si="13"/>
        <v>0</v>
      </c>
      <c r="F51" s="35">
        <f t="shared" si="14"/>
        <v>0</v>
      </c>
      <c r="G51" s="35">
        <f t="shared" si="15"/>
        <v>0</v>
      </c>
      <c r="H51" s="35">
        <f t="shared" si="16"/>
        <v>0</v>
      </c>
      <c r="I51" s="38">
        <f t="shared" si="19"/>
        <v>0</v>
      </c>
      <c r="J51" s="4"/>
      <c r="K51" s="8"/>
      <c r="L51" s="8"/>
      <c r="M51" s="8"/>
      <c r="N51" s="8"/>
      <c r="O51" s="8"/>
      <c r="P51" s="8"/>
      <c r="Q51" s="8"/>
      <c r="R51" s="8"/>
      <c r="S51" s="8"/>
      <c r="T51" s="99"/>
      <c r="U51" s="8"/>
      <c r="V51" s="8"/>
      <c r="W51" s="8"/>
      <c r="X51" s="8"/>
    </row>
    <row r="52" spans="1:24" ht="15.75" customHeight="1" x14ac:dyDescent="0.25">
      <c r="A52" s="52" t="s">
        <v>96</v>
      </c>
      <c r="B52" s="52" t="s">
        <v>53</v>
      </c>
      <c r="C52" s="52" t="s">
        <v>55</v>
      </c>
      <c r="D52" s="52"/>
      <c r="E52" s="53">
        <f t="shared" si="13"/>
        <v>0</v>
      </c>
      <c r="F52" s="54">
        <f t="shared" si="14"/>
        <v>0</v>
      </c>
      <c r="G52" s="54">
        <f t="shared" si="15"/>
        <v>0</v>
      </c>
      <c r="H52" s="54">
        <f t="shared" si="16"/>
        <v>0</v>
      </c>
      <c r="I52" s="50">
        <f>SUM(I53:I56)</f>
        <v>0</v>
      </c>
      <c r="J52" s="4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5.75" customHeight="1" x14ac:dyDescent="0.25">
      <c r="A53" s="16" t="s">
        <v>58</v>
      </c>
      <c r="B53" s="51">
        <v>0</v>
      </c>
      <c r="C53" s="51"/>
      <c r="D53" s="33" t="s">
        <v>23</v>
      </c>
      <c r="E53" s="21">
        <f t="shared" si="13"/>
        <v>0</v>
      </c>
      <c r="F53" s="35">
        <f t="shared" si="14"/>
        <v>0</v>
      </c>
      <c r="G53" s="35">
        <f t="shared" si="15"/>
        <v>0</v>
      </c>
      <c r="H53" s="35">
        <f t="shared" si="16"/>
        <v>0</v>
      </c>
      <c r="I53" s="38">
        <f t="shared" ref="I53:I56" si="20">IF((D53="Weekly"),(C53*52),IF((D53="Fortnightly"),(C53*26),IF((D53="Monthly"),(C53*12),IF((D53="Quarterly"),(C53*4),IF((D53="Annually"),(C53*1),"")))))+IF((D53="Weekly"),(B53*52),IF((D53="Fortnightly"),(B53*26),IF((D53="Monthly"),(B53*12),IF((D53="Quarterly"),(B53*4),IF((D53="Annually"),(B53*1),"")))))</f>
        <v>0</v>
      </c>
      <c r="J53" s="4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5.75" customHeight="1" x14ac:dyDescent="0.25">
      <c r="A54" s="16" t="s">
        <v>59</v>
      </c>
      <c r="B54" s="51">
        <v>0</v>
      </c>
      <c r="C54" s="51"/>
      <c r="D54" s="33" t="s">
        <v>23</v>
      </c>
      <c r="E54" s="21">
        <f t="shared" si="13"/>
        <v>0</v>
      </c>
      <c r="F54" s="35">
        <f t="shared" si="14"/>
        <v>0</v>
      </c>
      <c r="G54" s="35">
        <f t="shared" si="15"/>
        <v>0</v>
      </c>
      <c r="H54" s="35">
        <f t="shared" si="16"/>
        <v>0</v>
      </c>
      <c r="I54" s="38">
        <f t="shared" si="20"/>
        <v>0</v>
      </c>
      <c r="J54" s="4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5.75" customHeight="1" x14ac:dyDescent="0.25">
      <c r="A55" s="16" t="s">
        <v>97</v>
      </c>
      <c r="B55" s="51">
        <v>0</v>
      </c>
      <c r="C55" s="51">
        <v>0</v>
      </c>
      <c r="D55" s="33" t="s">
        <v>23</v>
      </c>
      <c r="E55" s="21">
        <f t="shared" si="13"/>
        <v>0</v>
      </c>
      <c r="F55" s="35">
        <f t="shared" si="14"/>
        <v>0</v>
      </c>
      <c r="G55" s="35">
        <f t="shared" si="15"/>
        <v>0</v>
      </c>
      <c r="H55" s="35">
        <f t="shared" si="16"/>
        <v>0</v>
      </c>
      <c r="I55" s="38">
        <f t="shared" si="20"/>
        <v>0</v>
      </c>
      <c r="J55" s="4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7.25" customHeight="1" x14ac:dyDescent="0.25">
      <c r="A56" s="16" t="s">
        <v>98</v>
      </c>
      <c r="B56" s="51">
        <v>0</v>
      </c>
      <c r="C56" s="51"/>
      <c r="D56" s="33" t="s">
        <v>23</v>
      </c>
      <c r="E56" s="21">
        <f t="shared" si="13"/>
        <v>0</v>
      </c>
      <c r="F56" s="35">
        <f t="shared" si="14"/>
        <v>0</v>
      </c>
      <c r="G56" s="35">
        <f t="shared" si="15"/>
        <v>0</v>
      </c>
      <c r="H56" s="35">
        <f t="shared" si="16"/>
        <v>0</v>
      </c>
      <c r="I56" s="38">
        <f t="shared" si="20"/>
        <v>0</v>
      </c>
      <c r="J56" s="4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7.25" customHeight="1" x14ac:dyDescent="0.25">
      <c r="A57" s="52" t="s">
        <v>99</v>
      </c>
      <c r="B57" s="52" t="s">
        <v>53</v>
      </c>
      <c r="C57" s="52" t="s">
        <v>55</v>
      </c>
      <c r="D57" s="52"/>
      <c r="E57" s="53">
        <f t="shared" si="13"/>
        <v>0</v>
      </c>
      <c r="F57" s="54">
        <f t="shared" si="14"/>
        <v>0</v>
      </c>
      <c r="G57" s="54">
        <f t="shared" si="15"/>
        <v>0</v>
      </c>
      <c r="H57" s="54">
        <f t="shared" si="16"/>
        <v>0</v>
      </c>
      <c r="I57" s="50">
        <f>SUM(I58:I62)</f>
        <v>0</v>
      </c>
      <c r="J57" s="4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7.25" customHeight="1" x14ac:dyDescent="0.25">
      <c r="A58" s="16" t="s">
        <v>52</v>
      </c>
      <c r="B58" s="51">
        <v>0</v>
      </c>
      <c r="C58" s="51">
        <v>0</v>
      </c>
      <c r="D58" s="33" t="s">
        <v>94</v>
      </c>
      <c r="E58" s="21">
        <f t="shared" si="13"/>
        <v>0</v>
      </c>
      <c r="F58" s="35">
        <f t="shared" si="14"/>
        <v>0</v>
      </c>
      <c r="G58" s="35">
        <f t="shared" si="15"/>
        <v>0</v>
      </c>
      <c r="H58" s="35">
        <f t="shared" si="16"/>
        <v>0</v>
      </c>
      <c r="I58" s="38">
        <f t="shared" ref="I58:I62" si="21">IF((D58="Weekly"),(C58*52),IF((D58="Fortnightly"),(C58*26),IF((D58="Monthly"),(C58*12),IF((D58="Quarterly"),(C58*4),IF((D58="Annually"),(C58*1),"")))))+IF((D58="Weekly"),(B58*52),IF((D58="Fortnightly"),(B58*26),IF((D58="Monthly"),(B58*12),IF((D58="Quarterly"),(B58*4),IF((D58="Annually"),(B58*1),"")))))</f>
        <v>0</v>
      </c>
      <c r="J58" s="4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7.25" customHeight="1" x14ac:dyDescent="0.25">
      <c r="A59" s="16" t="s">
        <v>54</v>
      </c>
      <c r="B59" s="51">
        <v>0</v>
      </c>
      <c r="C59" s="51">
        <v>0</v>
      </c>
      <c r="D59" s="33" t="s">
        <v>94</v>
      </c>
      <c r="E59" s="21">
        <f t="shared" si="13"/>
        <v>0</v>
      </c>
      <c r="F59" s="35">
        <f t="shared" si="14"/>
        <v>0</v>
      </c>
      <c r="G59" s="35">
        <f t="shared" si="15"/>
        <v>0</v>
      </c>
      <c r="H59" s="35">
        <f t="shared" si="16"/>
        <v>0</v>
      </c>
      <c r="I59" s="38">
        <f t="shared" si="21"/>
        <v>0</v>
      </c>
      <c r="J59" s="4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5.75" customHeight="1" x14ac:dyDescent="0.25">
      <c r="A60" s="16" t="s">
        <v>57</v>
      </c>
      <c r="B60" s="51">
        <v>0</v>
      </c>
      <c r="C60" s="51">
        <v>0</v>
      </c>
      <c r="D60" s="33" t="s">
        <v>94</v>
      </c>
      <c r="E60" s="21">
        <f t="shared" si="13"/>
        <v>0</v>
      </c>
      <c r="F60" s="35">
        <f t="shared" si="14"/>
        <v>0</v>
      </c>
      <c r="G60" s="35">
        <f t="shared" si="15"/>
        <v>0</v>
      </c>
      <c r="H60" s="35">
        <f t="shared" si="16"/>
        <v>0</v>
      </c>
      <c r="I60" s="38">
        <f t="shared" si="21"/>
        <v>0</v>
      </c>
      <c r="J60" s="4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7.25" customHeight="1" x14ac:dyDescent="0.25">
      <c r="A61" s="16" t="s">
        <v>56</v>
      </c>
      <c r="B61" s="51">
        <v>0</v>
      </c>
      <c r="C61" s="51">
        <v>0</v>
      </c>
      <c r="D61" s="33" t="s">
        <v>94</v>
      </c>
      <c r="E61" s="21">
        <f t="shared" si="13"/>
        <v>0</v>
      </c>
      <c r="F61" s="35">
        <f t="shared" si="14"/>
        <v>0</v>
      </c>
      <c r="G61" s="35">
        <f t="shared" si="15"/>
        <v>0</v>
      </c>
      <c r="H61" s="35">
        <f t="shared" si="16"/>
        <v>0</v>
      </c>
      <c r="I61" s="38">
        <f t="shared" si="21"/>
        <v>0</v>
      </c>
      <c r="J61" s="4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5.75" customHeight="1" x14ac:dyDescent="0.25">
      <c r="A62" s="16" t="s">
        <v>51</v>
      </c>
      <c r="B62" s="51">
        <v>0</v>
      </c>
      <c r="C62" s="51">
        <v>0</v>
      </c>
      <c r="D62" s="33" t="s">
        <v>94</v>
      </c>
      <c r="E62" s="21">
        <f t="shared" si="13"/>
        <v>0</v>
      </c>
      <c r="F62" s="35">
        <f t="shared" si="14"/>
        <v>0</v>
      </c>
      <c r="G62" s="35">
        <f t="shared" si="15"/>
        <v>0</v>
      </c>
      <c r="H62" s="35">
        <f t="shared" si="16"/>
        <v>0</v>
      </c>
      <c r="I62" s="38">
        <f t="shared" si="21"/>
        <v>0</v>
      </c>
      <c r="J62" s="4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5.75" customHeight="1" x14ac:dyDescent="0.25">
      <c r="A63" s="52" t="s">
        <v>100</v>
      </c>
      <c r="B63" s="52" t="s">
        <v>53</v>
      </c>
      <c r="C63" s="52" t="s">
        <v>55</v>
      </c>
      <c r="D63" s="52"/>
      <c r="E63" s="53">
        <f t="shared" si="13"/>
        <v>0</v>
      </c>
      <c r="F63" s="54">
        <f t="shared" si="14"/>
        <v>0</v>
      </c>
      <c r="G63" s="54">
        <f t="shared" si="15"/>
        <v>0</v>
      </c>
      <c r="H63" s="54">
        <f t="shared" si="16"/>
        <v>0</v>
      </c>
      <c r="I63" s="50">
        <f>SUM(I64)</f>
        <v>0</v>
      </c>
      <c r="J63" s="4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5.75" customHeight="1" x14ac:dyDescent="0.25">
      <c r="A64" s="40" t="s">
        <v>84</v>
      </c>
      <c r="B64" s="57">
        <v>0</v>
      </c>
      <c r="C64" s="57">
        <v>0</v>
      </c>
      <c r="D64" s="41" t="s">
        <v>23</v>
      </c>
      <c r="E64" s="42">
        <f t="shared" si="13"/>
        <v>0</v>
      </c>
      <c r="F64" s="35">
        <f t="shared" si="14"/>
        <v>0</v>
      </c>
      <c r="G64" s="35">
        <f t="shared" si="15"/>
        <v>0</v>
      </c>
      <c r="H64" s="35">
        <f t="shared" si="16"/>
        <v>0</v>
      </c>
      <c r="I64" s="38">
        <f>IF((D64="Weekly"),(C64*52),IF((D64="Fortnightly"),(C64*26),IF((D64="Monthly"),(C64*12),IF((D64="Quarterly"),(C64*4),IF((D64="Annually"),(C64*1),"")))))+IF((D64="Weekly"),(B64*52),IF((D64="Fortnightly"),(B64*26),IF((D64="Monthly"),(B64*12),IF((D64="Quarterly"),(B64*4),IF((D64="Annually"),(B64*1),"")))))</f>
        <v>0</v>
      </c>
      <c r="J64" s="4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24" customHeight="1" x14ac:dyDescent="0.25">
      <c r="A65" s="65" t="s">
        <v>101</v>
      </c>
      <c r="B65" s="65"/>
      <c r="C65" s="66"/>
      <c r="D65" s="67"/>
      <c r="E65" s="67">
        <f>E63+E57+E52+E46+E41+E29</f>
        <v>0</v>
      </c>
      <c r="F65" s="6">
        <f>SUM(F30:F53)</f>
        <v>0</v>
      </c>
      <c r="G65" s="6">
        <f>SUM(G30:G53)</f>
        <v>0</v>
      </c>
      <c r="H65" s="6">
        <f>SUM(H30:H53)</f>
        <v>0</v>
      </c>
      <c r="I65" s="7">
        <f>I63+I57+I52+I46+I41+I29</f>
        <v>0</v>
      </c>
      <c r="J65" s="4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5.75" customHeight="1" x14ac:dyDescent="0.25">
      <c r="A66" s="1"/>
      <c r="B66" s="1"/>
      <c r="C66" s="3"/>
      <c r="D66" s="5"/>
      <c r="E66" s="5"/>
      <c r="F66" s="1"/>
      <c r="G66" s="1"/>
      <c r="H66" s="3"/>
      <c r="I66" s="5"/>
      <c r="J66" s="5"/>
      <c r="K66" s="1"/>
      <c r="L66" s="1"/>
      <c r="M66" s="3"/>
      <c r="N66" s="5"/>
      <c r="O66" s="5"/>
      <c r="P66" s="1"/>
      <c r="Q66" s="1"/>
      <c r="R66" s="3"/>
      <c r="S66" s="5"/>
      <c r="T66" s="1"/>
      <c r="U66" s="3"/>
      <c r="V66" s="5"/>
      <c r="W66" s="5"/>
      <c r="X66" s="8"/>
    </row>
    <row r="67" spans="1:24" ht="21" customHeight="1" x14ac:dyDescent="0.25">
      <c r="A67" s="68" t="s">
        <v>102</v>
      </c>
      <c r="B67" s="68"/>
      <c r="C67" s="68"/>
      <c r="D67" s="69"/>
      <c r="E67" s="70" t="s">
        <v>103</v>
      </c>
      <c r="F67" s="71"/>
      <c r="G67" s="71"/>
      <c r="H67" s="71"/>
      <c r="I67" s="72"/>
      <c r="J67" s="73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</row>
    <row r="68" spans="1:24" ht="15" customHeight="1" x14ac:dyDescent="0.25">
      <c r="A68" s="46" t="s">
        <v>104</v>
      </c>
      <c r="B68" s="46" t="s">
        <v>53</v>
      </c>
      <c r="C68" s="46" t="s">
        <v>55</v>
      </c>
      <c r="D68" s="46"/>
      <c r="E68" s="75">
        <f>E69</f>
        <v>0</v>
      </c>
      <c r="F68" s="76"/>
      <c r="G68" s="76"/>
      <c r="H68" s="76"/>
      <c r="I68" s="50">
        <f>SUM(I69)</f>
        <v>0</v>
      </c>
      <c r="J68" s="4"/>
      <c r="K68" s="77"/>
      <c r="L68" s="78"/>
      <c r="M68" s="79"/>
      <c r="N68" s="35"/>
      <c r="O68" s="35"/>
      <c r="P68" s="35"/>
      <c r="Q68" s="35"/>
      <c r="R68" s="38"/>
      <c r="S68" s="38"/>
      <c r="T68" s="8"/>
      <c r="U68" s="8"/>
      <c r="V68" s="8"/>
      <c r="W68" s="8"/>
      <c r="X68" s="8"/>
    </row>
    <row r="69" spans="1:24" ht="15.75" customHeight="1" x14ac:dyDescent="0.25">
      <c r="A69" s="16" t="s">
        <v>62</v>
      </c>
      <c r="B69" s="51">
        <v>0</v>
      </c>
      <c r="C69" s="51"/>
      <c r="D69" s="33" t="s">
        <v>23</v>
      </c>
      <c r="E69" s="21">
        <f>I69/52</f>
        <v>0</v>
      </c>
      <c r="F69" s="35">
        <f>I69/26</f>
        <v>0</v>
      </c>
      <c r="G69" s="35">
        <f>I69/12</f>
        <v>0</v>
      </c>
      <c r="H69" s="35">
        <f>I69/4</f>
        <v>0</v>
      </c>
      <c r="I69" s="38">
        <f>IF((D69="Weekly"),(C69*52),IF((D69="Fortnightly"),(C69*26),IF((D69="Monthly"),(C69*12),IF((D69="Quarterly"),(C69*4),IF((D69="Annually"),(C69*1),"")))))+IF((D69="Weekly"),(B69*52),IF((D69="Fortnightly"),(B69*26),IF((D69="Monthly"),(B69*12),IF((D69="Quarterly"),(B69*4),IF((D69="Annually"),(B69*1),"")))))</f>
        <v>0</v>
      </c>
      <c r="J69" s="4"/>
      <c r="K69" s="77">
        <f t="shared" ref="K69:M69" si="22">B69</f>
        <v>0</v>
      </c>
      <c r="L69" s="78">
        <f t="shared" si="22"/>
        <v>0</v>
      </c>
      <c r="M69" s="79" t="str">
        <f t="shared" si="22"/>
        <v>Weekly</v>
      </c>
      <c r="N69" s="35">
        <f>R69/52</f>
        <v>0</v>
      </c>
      <c r="O69" s="35">
        <f>R69/26</f>
        <v>0</v>
      </c>
      <c r="P69" s="35">
        <f>R69/12</f>
        <v>0</v>
      </c>
      <c r="Q69" s="35">
        <f>R69/4</f>
        <v>0</v>
      </c>
      <c r="R69" s="38">
        <f>IF((M69="Weekly"),(K69*52),IF((M69="Fortnightly"),(K69*26),IF((M69="Monthly"),(K69*12),IF((M69="Quarterly"),(K69*4),IF((M69="Annually"),(K69*1),"")))))</f>
        <v>0</v>
      </c>
      <c r="S69" s="38">
        <f>IF((M69="Weekly"),(L69*52),IF((M69="Fortnightly"),(L69*26),IF((M69="Monthly"),(L69*12),IF((M69="Quarterly"),(L69*4),IF((M69="Annually"),(L69*1),"")))))</f>
        <v>0</v>
      </c>
      <c r="T69" s="8"/>
      <c r="U69" s="8"/>
      <c r="V69" s="8"/>
      <c r="W69" s="8"/>
      <c r="X69" s="8"/>
    </row>
    <row r="70" spans="1:24" ht="15.75" customHeight="1" x14ac:dyDescent="0.25">
      <c r="A70" s="52" t="s">
        <v>105</v>
      </c>
      <c r="B70" s="52"/>
      <c r="C70" s="52"/>
      <c r="D70" s="52"/>
      <c r="E70" s="80">
        <f>SUM(E71:E75)</f>
        <v>0</v>
      </c>
      <c r="F70" s="76"/>
      <c r="G70" s="76"/>
      <c r="H70" s="76"/>
      <c r="I70" s="50">
        <f>SUM(I71:I75)</f>
        <v>0</v>
      </c>
      <c r="J70" s="4"/>
      <c r="K70" s="77"/>
      <c r="L70" s="78"/>
      <c r="M70" s="79"/>
      <c r="N70" s="35"/>
      <c r="O70" s="35"/>
      <c r="P70" s="35"/>
      <c r="Q70" s="35"/>
      <c r="R70" s="38"/>
      <c r="S70" s="38"/>
      <c r="T70" s="8"/>
      <c r="U70" s="8"/>
      <c r="V70" s="8"/>
      <c r="W70" s="8"/>
      <c r="X70" s="8"/>
    </row>
    <row r="71" spans="1:24" ht="15.75" customHeight="1" x14ac:dyDescent="0.25">
      <c r="A71" s="16" t="s">
        <v>106</v>
      </c>
      <c r="B71" s="51">
        <v>0</v>
      </c>
      <c r="C71" s="51"/>
      <c r="D71" s="33" t="s">
        <v>23</v>
      </c>
      <c r="E71" s="21">
        <f t="shared" ref="E71:E75" si="23">I71/52</f>
        <v>0</v>
      </c>
      <c r="F71" s="35">
        <f t="shared" ref="F71:F99" si="24">I71/26</f>
        <v>0</v>
      </c>
      <c r="G71" s="35">
        <f t="shared" ref="G71:G99" si="25">I71/12</f>
        <v>0</v>
      </c>
      <c r="H71" s="35">
        <f t="shared" ref="H71:H99" si="26">I71/4</f>
        <v>0</v>
      </c>
      <c r="I71" s="38">
        <f t="shared" ref="I71:I75" si="27">IF((D71="Weekly"),(C71*52),IF((D71="Fortnightly"),(C71*26),IF((D71="Monthly"),(C71*12),IF((D71="Quarterly"),(C71*4),IF((D71="Annually"),(C71*1),"")))))+IF((D71="Weekly"),(B71*52),IF((D71="Fortnightly"),(B71*26),IF((D71="Monthly"),(B71*12),IF((D71="Quarterly"),(B71*4),IF((D71="Annually"),(B71*1),"")))))</f>
        <v>0</v>
      </c>
      <c r="J71" s="4"/>
      <c r="K71" s="77">
        <f t="shared" ref="K71:M71" si="28">B71</f>
        <v>0</v>
      </c>
      <c r="L71" s="78">
        <f t="shared" si="28"/>
        <v>0</v>
      </c>
      <c r="M71" s="79" t="str">
        <f t="shared" si="28"/>
        <v>Weekly</v>
      </c>
      <c r="N71" s="35">
        <f t="shared" ref="N71:N75" si="29">R71/52</f>
        <v>0</v>
      </c>
      <c r="O71" s="35">
        <f t="shared" ref="O71:O75" si="30">R71/26</f>
        <v>0</v>
      </c>
      <c r="P71" s="35">
        <f t="shared" ref="P71:P75" si="31">R71/12</f>
        <v>0</v>
      </c>
      <c r="Q71" s="35">
        <f t="shared" ref="Q71:Q75" si="32">R71/4</f>
        <v>0</v>
      </c>
      <c r="R71" s="38">
        <f t="shared" ref="R71:R75" si="33">IF((M71="Weekly"),(K71*52),IF((M71="Fortnightly"),(K71*26),IF((M71="Monthly"),(K71*12),IF((M71="Quarterly"),(K71*4),IF((M71="Annually"),(K71*1),"")))))</f>
        <v>0</v>
      </c>
      <c r="S71" s="38">
        <f t="shared" ref="S71:S75" si="34">IF((M71="Weekly"),(L71*52),IF((M71="Fortnightly"),(L71*26),IF((M71="Monthly"),(L71*12),IF((M71="Quarterly"),(L71*4),IF((M71="Annually"),(L71*1),"")))))</f>
        <v>0</v>
      </c>
      <c r="T71" s="8"/>
      <c r="U71" s="8"/>
      <c r="V71" s="8"/>
      <c r="W71" s="8"/>
      <c r="X71" s="8"/>
    </row>
    <row r="72" spans="1:24" ht="15.75" customHeight="1" x14ac:dyDescent="0.25">
      <c r="A72" s="16" t="s">
        <v>140</v>
      </c>
      <c r="B72" s="51">
        <v>0</v>
      </c>
      <c r="C72" s="51"/>
      <c r="D72" s="33" t="s">
        <v>23</v>
      </c>
      <c r="E72" s="21">
        <f t="shared" si="23"/>
        <v>0</v>
      </c>
      <c r="F72" s="35"/>
      <c r="G72" s="35"/>
      <c r="H72" s="35"/>
      <c r="I72" s="38"/>
      <c r="J72" s="4"/>
      <c r="K72" s="77"/>
      <c r="L72" s="78"/>
      <c r="M72" s="79"/>
      <c r="N72" s="35"/>
      <c r="O72" s="35"/>
      <c r="P72" s="35"/>
      <c r="Q72" s="35"/>
      <c r="R72" s="38"/>
      <c r="S72" s="38"/>
      <c r="T72" s="8"/>
      <c r="U72" s="8"/>
      <c r="V72" s="8"/>
      <c r="W72" s="8"/>
      <c r="X72" s="8"/>
    </row>
    <row r="73" spans="1:24" ht="15.75" customHeight="1" x14ac:dyDescent="0.25">
      <c r="A73" s="16" t="s">
        <v>60</v>
      </c>
      <c r="B73" s="51">
        <v>0</v>
      </c>
      <c r="C73" s="51"/>
      <c r="D73" s="33" t="s">
        <v>23</v>
      </c>
      <c r="E73" s="21">
        <f t="shared" si="23"/>
        <v>0</v>
      </c>
      <c r="F73" s="35">
        <f t="shared" si="24"/>
        <v>0</v>
      </c>
      <c r="G73" s="35">
        <f t="shared" si="25"/>
        <v>0</v>
      </c>
      <c r="H73" s="35">
        <f t="shared" si="26"/>
        <v>0</v>
      </c>
      <c r="I73" s="38">
        <f t="shared" si="27"/>
        <v>0</v>
      </c>
      <c r="J73" s="4"/>
      <c r="K73" s="77">
        <f t="shared" ref="K73:M73" si="35">B73</f>
        <v>0</v>
      </c>
      <c r="L73" s="78">
        <f t="shared" si="35"/>
        <v>0</v>
      </c>
      <c r="M73" s="79" t="str">
        <f t="shared" si="35"/>
        <v>Weekly</v>
      </c>
      <c r="N73" s="35">
        <f t="shared" si="29"/>
        <v>0</v>
      </c>
      <c r="O73" s="35">
        <f t="shared" si="30"/>
        <v>0</v>
      </c>
      <c r="P73" s="35">
        <f t="shared" si="31"/>
        <v>0</v>
      </c>
      <c r="Q73" s="35">
        <f t="shared" si="32"/>
        <v>0</v>
      </c>
      <c r="R73" s="38">
        <f t="shared" si="33"/>
        <v>0</v>
      </c>
      <c r="S73" s="38">
        <f t="shared" si="34"/>
        <v>0</v>
      </c>
      <c r="T73" s="8"/>
      <c r="U73" s="8"/>
      <c r="V73" s="8"/>
      <c r="W73" s="8"/>
      <c r="X73" s="8"/>
    </row>
    <row r="74" spans="1:24" ht="15.75" customHeight="1" x14ac:dyDescent="0.25">
      <c r="A74" s="16" t="s">
        <v>107</v>
      </c>
      <c r="B74" s="51">
        <v>0</v>
      </c>
      <c r="C74" s="51"/>
      <c r="D74" s="33" t="s">
        <v>23</v>
      </c>
      <c r="E74" s="21">
        <f t="shared" si="23"/>
        <v>0</v>
      </c>
      <c r="F74" s="35">
        <f t="shared" si="24"/>
        <v>0</v>
      </c>
      <c r="G74" s="35">
        <f t="shared" si="25"/>
        <v>0</v>
      </c>
      <c r="H74" s="35">
        <f t="shared" si="26"/>
        <v>0</v>
      </c>
      <c r="I74" s="38">
        <f t="shared" si="27"/>
        <v>0</v>
      </c>
      <c r="J74" s="4"/>
      <c r="K74" s="77">
        <f t="shared" ref="K74:M74" si="36">B74</f>
        <v>0</v>
      </c>
      <c r="L74" s="78">
        <f t="shared" si="36"/>
        <v>0</v>
      </c>
      <c r="M74" s="79" t="str">
        <f t="shared" si="36"/>
        <v>Weekly</v>
      </c>
      <c r="N74" s="35">
        <f t="shared" si="29"/>
        <v>0</v>
      </c>
      <c r="O74" s="35">
        <f t="shared" si="30"/>
        <v>0</v>
      </c>
      <c r="P74" s="35">
        <f t="shared" si="31"/>
        <v>0</v>
      </c>
      <c r="Q74" s="35">
        <f t="shared" si="32"/>
        <v>0</v>
      </c>
      <c r="R74" s="38">
        <f t="shared" si="33"/>
        <v>0</v>
      </c>
      <c r="S74" s="38">
        <f t="shared" si="34"/>
        <v>0</v>
      </c>
      <c r="T74" s="8"/>
      <c r="U74" s="8"/>
      <c r="V74" s="8"/>
      <c r="W74" s="8"/>
      <c r="X74" s="8"/>
    </row>
    <row r="75" spans="1:24" ht="15.75" customHeight="1" x14ac:dyDescent="0.25">
      <c r="A75" s="16" t="s">
        <v>108</v>
      </c>
      <c r="B75" s="51">
        <v>0</v>
      </c>
      <c r="C75" s="51"/>
      <c r="D75" s="33" t="s">
        <v>23</v>
      </c>
      <c r="E75" s="21">
        <f t="shared" si="23"/>
        <v>0</v>
      </c>
      <c r="F75" s="35">
        <f t="shared" si="24"/>
        <v>0</v>
      </c>
      <c r="G75" s="35">
        <f t="shared" si="25"/>
        <v>0</v>
      </c>
      <c r="H75" s="35">
        <f t="shared" si="26"/>
        <v>0</v>
      </c>
      <c r="I75" s="38">
        <f t="shared" si="27"/>
        <v>0</v>
      </c>
      <c r="J75" s="4"/>
      <c r="K75" s="77">
        <f t="shared" ref="K75:M75" si="37">B75</f>
        <v>0</v>
      </c>
      <c r="L75" s="78">
        <f t="shared" si="37"/>
        <v>0</v>
      </c>
      <c r="M75" s="79" t="str">
        <f t="shared" si="37"/>
        <v>Weekly</v>
      </c>
      <c r="N75" s="35">
        <f t="shared" si="29"/>
        <v>0</v>
      </c>
      <c r="O75" s="35">
        <f t="shared" si="30"/>
        <v>0</v>
      </c>
      <c r="P75" s="35">
        <f t="shared" si="31"/>
        <v>0</v>
      </c>
      <c r="Q75" s="35">
        <f t="shared" si="32"/>
        <v>0</v>
      </c>
      <c r="R75" s="38">
        <f t="shared" si="33"/>
        <v>0</v>
      </c>
      <c r="S75" s="38">
        <f t="shared" si="34"/>
        <v>0</v>
      </c>
      <c r="T75" s="8"/>
      <c r="U75" s="8"/>
      <c r="V75" s="8"/>
      <c r="W75" s="8"/>
      <c r="X75" s="8"/>
    </row>
    <row r="76" spans="1:24" ht="15.75" customHeight="1" x14ac:dyDescent="0.25">
      <c r="A76" s="52" t="s">
        <v>109</v>
      </c>
      <c r="B76" s="52"/>
      <c r="C76" s="52"/>
      <c r="D76" s="52"/>
      <c r="E76" s="53">
        <f>SUM(E77:E79)</f>
        <v>0</v>
      </c>
      <c r="F76" s="76">
        <f t="shared" si="24"/>
        <v>0</v>
      </c>
      <c r="G76" s="76">
        <f t="shared" si="25"/>
        <v>0</v>
      </c>
      <c r="H76" s="76">
        <f t="shared" si="26"/>
        <v>0</v>
      </c>
      <c r="I76" s="81">
        <f>SUM(I77:I79)</f>
        <v>0</v>
      </c>
      <c r="J76" s="4"/>
      <c r="K76" s="77"/>
      <c r="L76" s="78"/>
      <c r="M76" s="79"/>
      <c r="N76" s="35"/>
      <c r="O76" s="35"/>
      <c r="P76" s="35"/>
      <c r="Q76" s="35"/>
      <c r="R76" s="38"/>
      <c r="S76" s="38"/>
      <c r="T76" s="8"/>
      <c r="U76" s="8"/>
      <c r="V76" s="8"/>
      <c r="W76" s="8"/>
      <c r="X76" s="8"/>
    </row>
    <row r="77" spans="1:24" ht="15.75" customHeight="1" x14ac:dyDescent="0.25">
      <c r="A77" s="16" t="s">
        <v>75</v>
      </c>
      <c r="B77" s="51">
        <v>0</v>
      </c>
      <c r="C77" s="51">
        <v>0</v>
      </c>
      <c r="D77" s="33" t="s">
        <v>23</v>
      </c>
      <c r="E77" s="21">
        <f t="shared" ref="E77:E79" si="38">I77/52</f>
        <v>0</v>
      </c>
      <c r="F77" s="35">
        <f t="shared" si="24"/>
        <v>0</v>
      </c>
      <c r="G77" s="35">
        <f t="shared" si="25"/>
        <v>0</v>
      </c>
      <c r="H77" s="35">
        <f t="shared" si="26"/>
        <v>0</v>
      </c>
      <c r="I77" s="38">
        <f t="shared" ref="I77:I79" si="39">IF((D77="Weekly"),(C77*52),IF((D77="Fortnightly"),(C77*26),IF((D77="Monthly"),(C77*12),IF((D77="Quarterly"),(C77*4),IF((D77="Annually"),(C77*1),"")))))+IF((D77="Weekly"),(B77*52),IF((D77="Fortnightly"),(B77*26),IF((D77="Monthly"),(B77*12),IF((D77="Quarterly"),(B77*4),IF((D77="Annually"),(B77*1),"")))))</f>
        <v>0</v>
      </c>
      <c r="J77" s="4"/>
      <c r="K77" s="77">
        <f t="shared" ref="K77:M77" si="40">B77</f>
        <v>0</v>
      </c>
      <c r="L77" s="78">
        <f t="shared" si="40"/>
        <v>0</v>
      </c>
      <c r="M77" s="79" t="str">
        <f t="shared" si="40"/>
        <v>Weekly</v>
      </c>
      <c r="N77" s="35">
        <f t="shared" ref="N77:N79" si="41">R77/52</f>
        <v>0</v>
      </c>
      <c r="O77" s="35">
        <f t="shared" ref="O77:O79" si="42">R77/26</f>
        <v>0</v>
      </c>
      <c r="P77" s="35">
        <f t="shared" ref="P77:P79" si="43">R77/12</f>
        <v>0</v>
      </c>
      <c r="Q77" s="35">
        <f t="shared" ref="Q77:Q79" si="44">R77/4</f>
        <v>0</v>
      </c>
      <c r="R77" s="38">
        <f t="shared" ref="R77:R79" si="45">IF((M77="Weekly"),(K77*52),IF((M77="Fortnightly"),(K77*26),IF((M77="Monthly"),(K77*12),IF((M77="Quarterly"),(K77*4),IF((M77="Annually"),(K77*1),"")))))</f>
        <v>0</v>
      </c>
      <c r="S77" s="38">
        <f t="shared" ref="S77:S79" si="46">IF((M77="Weekly"),(L77*52),IF((M77="Fortnightly"),(L77*26),IF((M77="Monthly"),(L77*12),IF((M77="Quarterly"),(L77*4),IF((M77="Annually"),(L77*1),"")))))</f>
        <v>0</v>
      </c>
      <c r="T77" s="8"/>
      <c r="U77" s="8"/>
      <c r="V77" s="8"/>
      <c r="W77" s="8"/>
      <c r="X77" s="8"/>
    </row>
    <row r="78" spans="1:24" ht="15.75" customHeight="1" x14ac:dyDescent="0.25">
      <c r="A78" s="16" t="s">
        <v>76</v>
      </c>
      <c r="B78" s="51">
        <v>0</v>
      </c>
      <c r="C78" s="51">
        <v>0</v>
      </c>
      <c r="D78" s="33" t="s">
        <v>23</v>
      </c>
      <c r="E78" s="21">
        <f t="shared" si="38"/>
        <v>0</v>
      </c>
      <c r="F78" s="35">
        <f t="shared" si="24"/>
        <v>0</v>
      </c>
      <c r="G78" s="35">
        <f t="shared" si="25"/>
        <v>0</v>
      </c>
      <c r="H78" s="35">
        <f t="shared" si="26"/>
        <v>0</v>
      </c>
      <c r="I78" s="38">
        <f t="shared" si="39"/>
        <v>0</v>
      </c>
      <c r="J78" s="4"/>
      <c r="K78" s="77">
        <f t="shared" ref="K78:M78" si="47">B78</f>
        <v>0</v>
      </c>
      <c r="L78" s="78">
        <f t="shared" si="47"/>
        <v>0</v>
      </c>
      <c r="M78" s="79" t="str">
        <f t="shared" si="47"/>
        <v>Weekly</v>
      </c>
      <c r="N78" s="35">
        <f t="shared" si="41"/>
        <v>0</v>
      </c>
      <c r="O78" s="35">
        <f t="shared" si="42"/>
        <v>0</v>
      </c>
      <c r="P78" s="35">
        <f t="shared" si="43"/>
        <v>0</v>
      </c>
      <c r="Q78" s="35">
        <f t="shared" si="44"/>
        <v>0</v>
      </c>
      <c r="R78" s="38">
        <f t="shared" si="45"/>
        <v>0</v>
      </c>
      <c r="S78" s="38">
        <f t="shared" si="46"/>
        <v>0</v>
      </c>
      <c r="T78" s="8"/>
      <c r="U78" s="8"/>
      <c r="V78" s="8"/>
      <c r="W78" s="8"/>
      <c r="X78" s="8"/>
    </row>
    <row r="79" spans="1:24" ht="15.75" customHeight="1" x14ac:dyDescent="0.25">
      <c r="A79" s="16" t="s">
        <v>77</v>
      </c>
      <c r="B79" s="51">
        <v>0</v>
      </c>
      <c r="C79" s="51">
        <v>0</v>
      </c>
      <c r="D79" s="33" t="s">
        <v>23</v>
      </c>
      <c r="E79" s="21">
        <f t="shared" si="38"/>
        <v>0</v>
      </c>
      <c r="F79" s="35">
        <f t="shared" si="24"/>
        <v>0</v>
      </c>
      <c r="G79" s="35">
        <f t="shared" si="25"/>
        <v>0</v>
      </c>
      <c r="H79" s="35">
        <f t="shared" si="26"/>
        <v>0</v>
      </c>
      <c r="I79" s="38">
        <f t="shared" si="39"/>
        <v>0</v>
      </c>
      <c r="J79" s="4"/>
      <c r="K79" s="77">
        <f t="shared" ref="K79:M79" si="48">B79</f>
        <v>0</v>
      </c>
      <c r="L79" s="78">
        <f t="shared" si="48"/>
        <v>0</v>
      </c>
      <c r="M79" s="79" t="str">
        <f t="shared" si="48"/>
        <v>Weekly</v>
      </c>
      <c r="N79" s="35">
        <f t="shared" si="41"/>
        <v>0</v>
      </c>
      <c r="O79" s="35">
        <f t="shared" si="42"/>
        <v>0</v>
      </c>
      <c r="P79" s="35">
        <f t="shared" si="43"/>
        <v>0</v>
      </c>
      <c r="Q79" s="35">
        <f t="shared" si="44"/>
        <v>0</v>
      </c>
      <c r="R79" s="38">
        <f t="shared" si="45"/>
        <v>0</v>
      </c>
      <c r="S79" s="38">
        <f t="shared" si="46"/>
        <v>0</v>
      </c>
      <c r="T79" s="8"/>
      <c r="U79" s="8"/>
      <c r="V79" s="8"/>
      <c r="W79" s="8"/>
      <c r="X79" s="8"/>
    </row>
    <row r="80" spans="1:24" ht="15.75" customHeight="1" x14ac:dyDescent="0.25">
      <c r="A80" s="52" t="s">
        <v>110</v>
      </c>
      <c r="B80" s="52"/>
      <c r="C80" s="52"/>
      <c r="D80" s="52"/>
      <c r="E80" s="53">
        <f>SUM(E81:E82)</f>
        <v>0</v>
      </c>
      <c r="F80" s="76">
        <f t="shared" si="24"/>
        <v>0</v>
      </c>
      <c r="G80" s="76">
        <f t="shared" si="25"/>
        <v>0</v>
      </c>
      <c r="H80" s="76">
        <f t="shared" si="26"/>
        <v>0</v>
      </c>
      <c r="I80" s="81">
        <f>SUM(I81:I82)</f>
        <v>0</v>
      </c>
      <c r="J80" s="4"/>
      <c r="K80" s="77"/>
      <c r="L80" s="78"/>
      <c r="M80" s="79"/>
      <c r="N80" s="35"/>
      <c r="O80" s="35"/>
      <c r="P80" s="35"/>
      <c r="Q80" s="35"/>
      <c r="R80" s="38"/>
      <c r="S80" s="38"/>
      <c r="T80" s="8"/>
      <c r="U80" s="8"/>
      <c r="V80" s="8"/>
      <c r="W80" s="8"/>
      <c r="X80" s="8"/>
    </row>
    <row r="81" spans="1:24" ht="15.75" customHeight="1" x14ac:dyDescent="0.25">
      <c r="A81" s="16" t="s">
        <v>80</v>
      </c>
      <c r="B81" s="51">
        <v>0</v>
      </c>
      <c r="C81" s="51">
        <v>0</v>
      </c>
      <c r="D81" s="33" t="s">
        <v>23</v>
      </c>
      <c r="E81" s="21">
        <f t="shared" ref="E81:E82" si="49">I81/52</f>
        <v>0</v>
      </c>
      <c r="F81" s="35">
        <f t="shared" si="24"/>
        <v>0</v>
      </c>
      <c r="G81" s="35">
        <f t="shared" si="25"/>
        <v>0</v>
      </c>
      <c r="H81" s="35">
        <f t="shared" si="26"/>
        <v>0</v>
      </c>
      <c r="I81" s="38">
        <f t="shared" ref="I81:I82" si="50">IF((D81="Weekly"),(C81*52),IF((D81="Fortnightly"),(C81*26),IF((D81="Monthly"),(C81*12),IF((D81="Quarterly"),(C81*4),IF((D81="Annually"),(C81*1),"")))))+IF((D81="Weekly"),(B81*52),IF((D81="Fortnightly"),(B81*26),IF((D81="Monthly"),(B81*12),IF((D81="Quarterly"),(B81*4),IF((D81="Annually"),(B81*1),"")))))</f>
        <v>0</v>
      </c>
      <c r="J81" s="4"/>
      <c r="K81" s="77">
        <f t="shared" ref="K81:M81" si="51">B81</f>
        <v>0</v>
      </c>
      <c r="L81" s="78">
        <f t="shared" si="51"/>
        <v>0</v>
      </c>
      <c r="M81" s="79" t="str">
        <f t="shared" si="51"/>
        <v>Weekly</v>
      </c>
      <c r="N81" s="35">
        <f t="shared" ref="N81:N82" si="52">R81/52</f>
        <v>0</v>
      </c>
      <c r="O81" s="35">
        <f t="shared" ref="O81:O82" si="53">R81/26</f>
        <v>0</v>
      </c>
      <c r="P81" s="35">
        <f t="shared" ref="P81:P82" si="54">R81/12</f>
        <v>0</v>
      </c>
      <c r="Q81" s="35">
        <f t="shared" ref="Q81:Q82" si="55">R81/4</f>
        <v>0</v>
      </c>
      <c r="R81" s="38">
        <f t="shared" ref="R81:R82" si="56">IF((M81="Weekly"),(K81*52),IF((M81="Fortnightly"),(K81*26),IF((M81="Monthly"),(K81*12),IF((M81="Quarterly"),(K81*4),IF((M81="Annually"),(K81*1),"")))))</f>
        <v>0</v>
      </c>
      <c r="S81" s="38">
        <f t="shared" ref="S81:S82" si="57">IF((M81="Weekly"),(L81*52),IF((M81="Fortnightly"),(L81*26),IF((M81="Monthly"),(L81*12),IF((M81="Quarterly"),(L81*4),IF((M81="Annually"),(L81*1),"")))))</f>
        <v>0</v>
      </c>
      <c r="T81" s="8"/>
      <c r="U81" s="8"/>
      <c r="V81" s="8"/>
      <c r="W81" s="8"/>
      <c r="X81" s="8"/>
    </row>
    <row r="82" spans="1:24" ht="15.75" customHeight="1" x14ac:dyDescent="0.25">
      <c r="A82" s="16" t="s">
        <v>84</v>
      </c>
      <c r="B82" s="51">
        <v>0</v>
      </c>
      <c r="C82" s="51">
        <v>0</v>
      </c>
      <c r="D82" s="33" t="s">
        <v>23</v>
      </c>
      <c r="E82" s="21">
        <f t="shared" si="49"/>
        <v>0</v>
      </c>
      <c r="F82" s="35">
        <f t="shared" si="24"/>
        <v>0</v>
      </c>
      <c r="G82" s="35">
        <f t="shared" si="25"/>
        <v>0</v>
      </c>
      <c r="H82" s="35">
        <f t="shared" si="26"/>
        <v>0</v>
      </c>
      <c r="I82" s="38">
        <f t="shared" si="50"/>
        <v>0</v>
      </c>
      <c r="J82" s="4"/>
      <c r="K82" s="77">
        <f t="shared" ref="K82:M82" si="58">B82</f>
        <v>0</v>
      </c>
      <c r="L82" s="78">
        <f t="shared" si="58"/>
        <v>0</v>
      </c>
      <c r="M82" s="79" t="str">
        <f t="shared" si="58"/>
        <v>Weekly</v>
      </c>
      <c r="N82" s="35">
        <f t="shared" si="52"/>
        <v>0</v>
      </c>
      <c r="O82" s="35">
        <f t="shared" si="53"/>
        <v>0</v>
      </c>
      <c r="P82" s="35">
        <f t="shared" si="54"/>
        <v>0</v>
      </c>
      <c r="Q82" s="35">
        <f t="shared" si="55"/>
        <v>0</v>
      </c>
      <c r="R82" s="38">
        <f t="shared" si="56"/>
        <v>0</v>
      </c>
      <c r="S82" s="38">
        <f t="shared" si="57"/>
        <v>0</v>
      </c>
      <c r="T82" s="8"/>
      <c r="U82" s="8"/>
      <c r="V82" s="8"/>
      <c r="W82" s="8"/>
      <c r="X82" s="8"/>
    </row>
    <row r="83" spans="1:24" ht="15.75" customHeight="1" x14ac:dyDescent="0.25">
      <c r="A83" s="52" t="s">
        <v>111</v>
      </c>
      <c r="B83" s="52"/>
      <c r="C83" s="52"/>
      <c r="D83" s="52"/>
      <c r="E83" s="80">
        <f>SUM(E84:E99)</f>
        <v>0</v>
      </c>
      <c r="F83" s="76">
        <f t="shared" si="24"/>
        <v>0</v>
      </c>
      <c r="G83" s="76">
        <f t="shared" si="25"/>
        <v>0</v>
      </c>
      <c r="H83" s="76">
        <f t="shared" si="26"/>
        <v>0</v>
      </c>
      <c r="I83" s="81">
        <f>SUM(I84:I99)</f>
        <v>0</v>
      </c>
      <c r="J83" s="4"/>
      <c r="K83" s="77"/>
      <c r="L83" s="78"/>
      <c r="M83" s="79"/>
      <c r="N83" s="35"/>
      <c r="O83" s="35"/>
      <c r="P83" s="35"/>
      <c r="Q83" s="35"/>
      <c r="R83" s="38"/>
      <c r="S83" s="38"/>
      <c r="T83" s="8"/>
      <c r="U83" s="8"/>
      <c r="V83" s="8"/>
      <c r="W83" s="8"/>
      <c r="X83" s="8"/>
    </row>
    <row r="84" spans="1:24" ht="15.75" customHeight="1" x14ac:dyDescent="0.25">
      <c r="A84" s="16" t="s">
        <v>63</v>
      </c>
      <c r="B84" s="51">
        <v>0</v>
      </c>
      <c r="C84" s="51">
        <v>0</v>
      </c>
      <c r="D84" s="33" t="s">
        <v>28</v>
      </c>
      <c r="E84" s="21">
        <f t="shared" ref="E84:E99" si="59">I84/52</f>
        <v>0</v>
      </c>
      <c r="F84" s="35">
        <f t="shared" si="24"/>
        <v>0</v>
      </c>
      <c r="G84" s="35">
        <f t="shared" si="25"/>
        <v>0</v>
      </c>
      <c r="H84" s="35">
        <f t="shared" si="26"/>
        <v>0</v>
      </c>
      <c r="I84" s="38">
        <f t="shared" ref="I84:I99" si="60">IF((D84="Weekly"),(C84*52),IF((D84="Fortnightly"),(C84*26),IF((D84="Monthly"),(C84*12),IF((D84="Quarterly"),(C84*4),IF((D84="Annually"),(C84*1),"")))))+IF((D84="Weekly"),(B84*52),IF((D84="Fortnightly"),(B84*26),IF((D84="Monthly"),(B84*12),IF((D84="Quarterly"),(B84*4),IF((D84="Annually"),(B84*1),"")))))</f>
        <v>0</v>
      </c>
      <c r="J84" s="18"/>
      <c r="K84" s="77">
        <f t="shared" ref="K84:M84" si="61">B84</f>
        <v>0</v>
      </c>
      <c r="L84" s="78">
        <f t="shared" si="61"/>
        <v>0</v>
      </c>
      <c r="M84" s="79" t="str">
        <f t="shared" si="61"/>
        <v>Monthly</v>
      </c>
      <c r="N84" s="35">
        <f t="shared" ref="N84:N99" si="62">R84/52</f>
        <v>0</v>
      </c>
      <c r="O84" s="35">
        <f t="shared" ref="O84:O99" si="63">R84/26</f>
        <v>0</v>
      </c>
      <c r="P84" s="35">
        <f t="shared" ref="P84:P99" si="64">R84/12</f>
        <v>0</v>
      </c>
      <c r="Q84" s="35">
        <f t="shared" ref="Q84:Q99" si="65">R84/4</f>
        <v>0</v>
      </c>
      <c r="R84" s="38">
        <f t="shared" ref="R84:R99" si="66">IF((M84="Weekly"),(K84*52),IF((M84="Fortnightly"),(K84*26),IF((M84="Monthly"),(K84*12),IF((M84="Quarterly"),(K84*4),IF((M84="Annually"),(K84*1),"")))))</f>
        <v>0</v>
      </c>
      <c r="S84" s="38">
        <f t="shared" ref="S84:S99" si="67">IF((M84="Weekly"),(L84*52),IF((M84="Fortnightly"),(L84*26),IF((M84="Monthly"),(L84*12),IF((M84="Quarterly"),(L84*4),IF((M84="Annually"),(L84*1),"")))))</f>
        <v>0</v>
      </c>
      <c r="T84" s="8"/>
      <c r="U84" s="8"/>
      <c r="V84" s="8"/>
      <c r="W84" s="8"/>
      <c r="X84" s="8"/>
    </row>
    <row r="85" spans="1:24" ht="15.75" customHeight="1" x14ac:dyDescent="0.25">
      <c r="A85" s="16" t="s">
        <v>79</v>
      </c>
      <c r="B85" s="51">
        <v>0</v>
      </c>
      <c r="C85" s="51">
        <v>0</v>
      </c>
      <c r="D85" s="33" t="s">
        <v>23</v>
      </c>
      <c r="E85" s="21">
        <f t="shared" si="59"/>
        <v>0</v>
      </c>
      <c r="F85" s="35">
        <f t="shared" si="24"/>
        <v>0</v>
      </c>
      <c r="G85" s="35">
        <f t="shared" si="25"/>
        <v>0</v>
      </c>
      <c r="H85" s="35">
        <f t="shared" si="26"/>
        <v>0</v>
      </c>
      <c r="I85" s="38">
        <f t="shared" si="60"/>
        <v>0</v>
      </c>
      <c r="J85" s="18"/>
      <c r="K85" s="77">
        <f t="shared" ref="K85:M85" si="68">B85</f>
        <v>0</v>
      </c>
      <c r="L85" s="78">
        <f t="shared" si="68"/>
        <v>0</v>
      </c>
      <c r="M85" s="79" t="str">
        <f t="shared" si="68"/>
        <v>Weekly</v>
      </c>
      <c r="N85" s="35">
        <f t="shared" si="62"/>
        <v>0</v>
      </c>
      <c r="O85" s="35">
        <f t="shared" si="63"/>
        <v>0</v>
      </c>
      <c r="P85" s="35">
        <f t="shared" si="64"/>
        <v>0</v>
      </c>
      <c r="Q85" s="35">
        <f t="shared" si="65"/>
        <v>0</v>
      </c>
      <c r="R85" s="38">
        <f t="shared" si="66"/>
        <v>0</v>
      </c>
      <c r="S85" s="38">
        <f t="shared" si="67"/>
        <v>0</v>
      </c>
      <c r="T85" s="8"/>
      <c r="U85" s="8"/>
      <c r="V85" s="8"/>
      <c r="W85" s="8"/>
      <c r="X85" s="8"/>
    </row>
    <row r="86" spans="1:24" ht="15.75" customHeight="1" x14ac:dyDescent="0.25">
      <c r="A86" s="16" t="s">
        <v>142</v>
      </c>
      <c r="B86" s="51">
        <v>0</v>
      </c>
      <c r="C86" s="51">
        <v>0</v>
      </c>
      <c r="D86" s="33" t="s">
        <v>23</v>
      </c>
      <c r="E86" s="21">
        <f t="shared" si="59"/>
        <v>0</v>
      </c>
      <c r="F86" s="35">
        <f t="shared" si="24"/>
        <v>0</v>
      </c>
      <c r="G86" s="35">
        <f t="shared" si="25"/>
        <v>0</v>
      </c>
      <c r="H86" s="35">
        <f t="shared" si="26"/>
        <v>0</v>
      </c>
      <c r="I86" s="38">
        <f t="shared" si="60"/>
        <v>0</v>
      </c>
      <c r="J86" s="18"/>
      <c r="K86" s="77">
        <f t="shared" ref="K86:M86" si="69">B86</f>
        <v>0</v>
      </c>
      <c r="L86" s="78">
        <f t="shared" si="69"/>
        <v>0</v>
      </c>
      <c r="M86" s="79" t="str">
        <f t="shared" si="69"/>
        <v>Weekly</v>
      </c>
      <c r="N86" s="35">
        <f t="shared" si="62"/>
        <v>0</v>
      </c>
      <c r="O86" s="35">
        <f t="shared" si="63"/>
        <v>0</v>
      </c>
      <c r="P86" s="35">
        <f t="shared" si="64"/>
        <v>0</v>
      </c>
      <c r="Q86" s="35">
        <f t="shared" si="65"/>
        <v>0</v>
      </c>
      <c r="R86" s="38">
        <f t="shared" si="66"/>
        <v>0</v>
      </c>
      <c r="S86" s="38">
        <f t="shared" si="67"/>
        <v>0</v>
      </c>
      <c r="T86" s="8"/>
      <c r="U86" s="8"/>
      <c r="V86" s="8"/>
      <c r="W86" s="8"/>
      <c r="X86" s="8"/>
    </row>
    <row r="87" spans="1:24" ht="15.75" customHeight="1" x14ac:dyDescent="0.25">
      <c r="A87" s="16" t="s">
        <v>65</v>
      </c>
      <c r="B87" s="51">
        <v>0</v>
      </c>
      <c r="C87" s="51">
        <v>0</v>
      </c>
      <c r="D87" s="33" t="s">
        <v>23</v>
      </c>
      <c r="E87" s="21">
        <f t="shared" si="59"/>
        <v>0</v>
      </c>
      <c r="F87" s="35">
        <f t="shared" si="24"/>
        <v>0</v>
      </c>
      <c r="G87" s="35">
        <f t="shared" si="25"/>
        <v>0</v>
      </c>
      <c r="H87" s="35">
        <f t="shared" si="26"/>
        <v>0</v>
      </c>
      <c r="I87" s="38">
        <f t="shared" si="60"/>
        <v>0</v>
      </c>
      <c r="J87" s="18"/>
      <c r="K87" s="77">
        <f t="shared" ref="K87:M87" si="70">B87</f>
        <v>0</v>
      </c>
      <c r="L87" s="78">
        <f t="shared" si="70"/>
        <v>0</v>
      </c>
      <c r="M87" s="79" t="str">
        <f t="shared" si="70"/>
        <v>Weekly</v>
      </c>
      <c r="N87" s="35">
        <f t="shared" si="62"/>
        <v>0</v>
      </c>
      <c r="O87" s="35">
        <f t="shared" si="63"/>
        <v>0</v>
      </c>
      <c r="P87" s="35">
        <f t="shared" si="64"/>
        <v>0</v>
      </c>
      <c r="Q87" s="35">
        <f t="shared" si="65"/>
        <v>0</v>
      </c>
      <c r="R87" s="38">
        <f t="shared" si="66"/>
        <v>0</v>
      </c>
      <c r="S87" s="38">
        <f t="shared" si="67"/>
        <v>0</v>
      </c>
      <c r="T87" s="8"/>
      <c r="U87" s="8"/>
      <c r="V87" s="8"/>
      <c r="W87" s="8"/>
      <c r="X87" s="8"/>
    </row>
    <row r="88" spans="1:24" ht="15.75" customHeight="1" x14ac:dyDescent="0.25">
      <c r="A88" s="16" t="s">
        <v>66</v>
      </c>
      <c r="B88" s="51">
        <v>0</v>
      </c>
      <c r="C88" s="51">
        <v>0</v>
      </c>
      <c r="D88" s="33" t="s">
        <v>94</v>
      </c>
      <c r="E88" s="21">
        <f t="shared" si="59"/>
        <v>0</v>
      </c>
      <c r="F88" s="35">
        <f t="shared" si="24"/>
        <v>0</v>
      </c>
      <c r="G88" s="35">
        <f t="shared" si="25"/>
        <v>0</v>
      </c>
      <c r="H88" s="35">
        <f t="shared" si="26"/>
        <v>0</v>
      </c>
      <c r="I88" s="38">
        <f t="shared" si="60"/>
        <v>0</v>
      </c>
      <c r="J88" s="18"/>
      <c r="K88" s="77">
        <f t="shared" ref="K88:M88" si="71">B88</f>
        <v>0</v>
      </c>
      <c r="L88" s="78">
        <f t="shared" si="71"/>
        <v>0</v>
      </c>
      <c r="M88" s="79" t="str">
        <f t="shared" si="71"/>
        <v>Annually</v>
      </c>
      <c r="N88" s="35">
        <f t="shared" si="62"/>
        <v>0</v>
      </c>
      <c r="O88" s="35">
        <f t="shared" si="63"/>
        <v>0</v>
      </c>
      <c r="P88" s="35">
        <f t="shared" si="64"/>
        <v>0</v>
      </c>
      <c r="Q88" s="35">
        <f t="shared" si="65"/>
        <v>0</v>
      </c>
      <c r="R88" s="38">
        <f t="shared" si="66"/>
        <v>0</v>
      </c>
      <c r="S88" s="38">
        <f t="shared" si="67"/>
        <v>0</v>
      </c>
      <c r="T88" s="8"/>
      <c r="U88" s="8"/>
      <c r="V88" s="8"/>
      <c r="W88" s="8"/>
      <c r="X88" s="8"/>
    </row>
    <row r="89" spans="1:24" ht="15.75" customHeight="1" x14ac:dyDescent="0.25">
      <c r="A89" s="16" t="s">
        <v>67</v>
      </c>
      <c r="B89" s="51">
        <v>0</v>
      </c>
      <c r="C89" s="51">
        <v>0</v>
      </c>
      <c r="D89" s="33" t="s">
        <v>23</v>
      </c>
      <c r="E89" s="21">
        <f t="shared" si="59"/>
        <v>0</v>
      </c>
      <c r="F89" s="35">
        <f t="shared" si="24"/>
        <v>0</v>
      </c>
      <c r="G89" s="35">
        <f t="shared" si="25"/>
        <v>0</v>
      </c>
      <c r="H89" s="35">
        <f t="shared" si="26"/>
        <v>0</v>
      </c>
      <c r="I89" s="38">
        <f t="shared" si="60"/>
        <v>0</v>
      </c>
      <c r="J89" s="18"/>
      <c r="K89" s="77">
        <f t="shared" ref="K89:M89" si="72">B89</f>
        <v>0</v>
      </c>
      <c r="L89" s="78">
        <f t="shared" si="72"/>
        <v>0</v>
      </c>
      <c r="M89" s="79" t="str">
        <f t="shared" si="72"/>
        <v>Weekly</v>
      </c>
      <c r="N89" s="35">
        <f t="shared" si="62"/>
        <v>0</v>
      </c>
      <c r="O89" s="35">
        <f t="shared" si="63"/>
        <v>0</v>
      </c>
      <c r="P89" s="35">
        <f t="shared" si="64"/>
        <v>0</v>
      </c>
      <c r="Q89" s="35">
        <f t="shared" si="65"/>
        <v>0</v>
      </c>
      <c r="R89" s="38">
        <f t="shared" si="66"/>
        <v>0</v>
      </c>
      <c r="S89" s="38">
        <f t="shared" si="67"/>
        <v>0</v>
      </c>
      <c r="T89" s="8"/>
      <c r="U89" s="8"/>
      <c r="V89" s="8"/>
      <c r="W89" s="8"/>
      <c r="X89" s="8"/>
    </row>
    <row r="90" spans="1:24" ht="15.75" customHeight="1" x14ac:dyDescent="0.25">
      <c r="A90" s="16" t="s">
        <v>69</v>
      </c>
      <c r="B90" s="51">
        <v>0</v>
      </c>
      <c r="C90" s="51">
        <v>0</v>
      </c>
      <c r="D90" s="33" t="s">
        <v>23</v>
      </c>
      <c r="E90" s="21">
        <f t="shared" si="59"/>
        <v>0</v>
      </c>
      <c r="F90" s="35">
        <f t="shared" si="24"/>
        <v>0</v>
      </c>
      <c r="G90" s="35">
        <f t="shared" si="25"/>
        <v>0</v>
      </c>
      <c r="H90" s="35">
        <f t="shared" si="26"/>
        <v>0</v>
      </c>
      <c r="I90" s="38">
        <f t="shared" si="60"/>
        <v>0</v>
      </c>
      <c r="J90" s="18"/>
      <c r="K90" s="77">
        <f t="shared" ref="K90:M90" si="73">B90</f>
        <v>0</v>
      </c>
      <c r="L90" s="78">
        <f t="shared" si="73"/>
        <v>0</v>
      </c>
      <c r="M90" s="79" t="str">
        <f t="shared" si="73"/>
        <v>Weekly</v>
      </c>
      <c r="N90" s="35">
        <f t="shared" si="62"/>
        <v>0</v>
      </c>
      <c r="O90" s="35">
        <f t="shared" si="63"/>
        <v>0</v>
      </c>
      <c r="P90" s="35">
        <f t="shared" si="64"/>
        <v>0</v>
      </c>
      <c r="Q90" s="35">
        <f t="shared" si="65"/>
        <v>0</v>
      </c>
      <c r="R90" s="38">
        <f t="shared" si="66"/>
        <v>0</v>
      </c>
      <c r="S90" s="38">
        <f t="shared" si="67"/>
        <v>0</v>
      </c>
      <c r="T90" s="8"/>
      <c r="U90" s="8"/>
      <c r="V90" s="8"/>
      <c r="W90" s="8"/>
      <c r="X90" s="8"/>
    </row>
    <row r="91" spans="1:24" ht="15.75" customHeight="1" x14ac:dyDescent="0.25">
      <c r="A91" s="16" t="s">
        <v>141</v>
      </c>
      <c r="B91" s="51">
        <v>0</v>
      </c>
      <c r="C91" s="51">
        <v>0</v>
      </c>
      <c r="D91" s="33" t="s">
        <v>28</v>
      </c>
      <c r="E91" s="21">
        <f t="shared" si="59"/>
        <v>0</v>
      </c>
      <c r="F91" s="35">
        <f t="shared" si="24"/>
        <v>0</v>
      </c>
      <c r="G91" s="35">
        <f t="shared" si="25"/>
        <v>0</v>
      </c>
      <c r="H91" s="35">
        <f t="shared" si="26"/>
        <v>0</v>
      </c>
      <c r="I91" s="38">
        <f t="shared" si="60"/>
        <v>0</v>
      </c>
      <c r="J91" s="18"/>
      <c r="K91" s="77">
        <f t="shared" ref="K91:M91" si="74">B91</f>
        <v>0</v>
      </c>
      <c r="L91" s="78">
        <f t="shared" si="74"/>
        <v>0</v>
      </c>
      <c r="M91" s="79" t="str">
        <f t="shared" si="74"/>
        <v>Monthly</v>
      </c>
      <c r="N91" s="35">
        <f t="shared" si="62"/>
        <v>0</v>
      </c>
      <c r="O91" s="35">
        <f t="shared" si="63"/>
        <v>0</v>
      </c>
      <c r="P91" s="35">
        <f t="shared" si="64"/>
        <v>0</v>
      </c>
      <c r="Q91" s="35">
        <f t="shared" si="65"/>
        <v>0</v>
      </c>
      <c r="R91" s="38">
        <f t="shared" si="66"/>
        <v>0</v>
      </c>
      <c r="S91" s="38">
        <f t="shared" si="67"/>
        <v>0</v>
      </c>
      <c r="T91" s="8"/>
      <c r="U91" s="8"/>
      <c r="V91" s="8"/>
      <c r="W91" s="8"/>
      <c r="X91" s="8"/>
    </row>
    <row r="92" spans="1:24" ht="15.75" customHeight="1" x14ac:dyDescent="0.25">
      <c r="A92" s="16" t="s">
        <v>134</v>
      </c>
      <c r="B92" s="51">
        <v>0</v>
      </c>
      <c r="C92" s="51">
        <v>0</v>
      </c>
      <c r="D92" s="33" t="s">
        <v>94</v>
      </c>
      <c r="E92" s="21">
        <f t="shared" si="59"/>
        <v>0</v>
      </c>
      <c r="F92" s="35">
        <f t="shared" si="24"/>
        <v>0</v>
      </c>
      <c r="G92" s="35">
        <f t="shared" si="25"/>
        <v>0</v>
      </c>
      <c r="H92" s="35">
        <f t="shared" si="26"/>
        <v>0</v>
      </c>
      <c r="I92" s="38">
        <f t="shared" si="60"/>
        <v>0</v>
      </c>
      <c r="J92" s="18"/>
      <c r="K92" s="77">
        <f t="shared" ref="K92:M92" si="75">B92</f>
        <v>0</v>
      </c>
      <c r="L92" s="78">
        <f t="shared" si="75"/>
        <v>0</v>
      </c>
      <c r="M92" s="79" t="str">
        <f t="shared" si="75"/>
        <v>Annually</v>
      </c>
      <c r="N92" s="35">
        <f t="shared" si="62"/>
        <v>0</v>
      </c>
      <c r="O92" s="35">
        <f t="shared" si="63"/>
        <v>0</v>
      </c>
      <c r="P92" s="35">
        <f t="shared" si="64"/>
        <v>0</v>
      </c>
      <c r="Q92" s="35">
        <f t="shared" si="65"/>
        <v>0</v>
      </c>
      <c r="R92" s="38">
        <f t="shared" si="66"/>
        <v>0</v>
      </c>
      <c r="S92" s="38">
        <f t="shared" si="67"/>
        <v>0</v>
      </c>
      <c r="T92" s="8"/>
      <c r="U92" s="8"/>
      <c r="V92" s="8"/>
      <c r="W92" s="8"/>
      <c r="X92" s="8"/>
    </row>
    <row r="93" spans="1:24" ht="15.75" customHeight="1" x14ac:dyDescent="0.25">
      <c r="A93" s="16" t="s">
        <v>71</v>
      </c>
      <c r="B93" s="51">
        <v>0</v>
      </c>
      <c r="C93" s="51">
        <v>0</v>
      </c>
      <c r="D93" s="33" t="s">
        <v>23</v>
      </c>
      <c r="E93" s="21">
        <f t="shared" si="59"/>
        <v>0</v>
      </c>
      <c r="F93" s="35">
        <f t="shared" si="24"/>
        <v>0</v>
      </c>
      <c r="G93" s="35">
        <f t="shared" si="25"/>
        <v>0</v>
      </c>
      <c r="H93" s="35">
        <f t="shared" si="26"/>
        <v>0</v>
      </c>
      <c r="I93" s="38">
        <f t="shared" si="60"/>
        <v>0</v>
      </c>
      <c r="J93" s="18"/>
      <c r="K93" s="77">
        <f t="shared" ref="K93:M93" si="76">B93</f>
        <v>0</v>
      </c>
      <c r="L93" s="78">
        <f t="shared" si="76"/>
        <v>0</v>
      </c>
      <c r="M93" s="79" t="str">
        <f t="shared" si="76"/>
        <v>Weekly</v>
      </c>
      <c r="N93" s="35">
        <f t="shared" si="62"/>
        <v>0</v>
      </c>
      <c r="O93" s="35">
        <f t="shared" si="63"/>
        <v>0</v>
      </c>
      <c r="P93" s="35">
        <f t="shared" si="64"/>
        <v>0</v>
      </c>
      <c r="Q93" s="35">
        <f t="shared" si="65"/>
        <v>0</v>
      </c>
      <c r="R93" s="38">
        <f t="shared" si="66"/>
        <v>0</v>
      </c>
      <c r="S93" s="38">
        <f t="shared" si="67"/>
        <v>0</v>
      </c>
      <c r="T93" s="8"/>
      <c r="U93" s="8"/>
      <c r="V93" s="8"/>
      <c r="W93" s="8"/>
      <c r="X93" s="8"/>
    </row>
    <row r="94" spans="1:24" ht="15.75" customHeight="1" x14ac:dyDescent="0.25">
      <c r="A94" s="16" t="s">
        <v>73</v>
      </c>
      <c r="B94" s="51">
        <v>0</v>
      </c>
      <c r="C94" s="51">
        <v>0</v>
      </c>
      <c r="D94" s="33" t="s">
        <v>23</v>
      </c>
      <c r="E94" s="21">
        <f t="shared" si="59"/>
        <v>0</v>
      </c>
      <c r="F94" s="35">
        <f t="shared" si="24"/>
        <v>0</v>
      </c>
      <c r="G94" s="35">
        <f t="shared" si="25"/>
        <v>0</v>
      </c>
      <c r="H94" s="35">
        <f t="shared" si="26"/>
        <v>0</v>
      </c>
      <c r="I94" s="38">
        <f t="shared" si="60"/>
        <v>0</v>
      </c>
      <c r="J94" s="18"/>
      <c r="K94" s="77">
        <f t="shared" ref="K94:M94" si="77">B94</f>
        <v>0</v>
      </c>
      <c r="L94" s="78">
        <f t="shared" si="77"/>
        <v>0</v>
      </c>
      <c r="M94" s="79" t="str">
        <f t="shared" si="77"/>
        <v>Weekly</v>
      </c>
      <c r="N94" s="35">
        <f t="shared" si="62"/>
        <v>0</v>
      </c>
      <c r="O94" s="35">
        <f t="shared" si="63"/>
        <v>0</v>
      </c>
      <c r="P94" s="35">
        <f t="shared" si="64"/>
        <v>0</v>
      </c>
      <c r="Q94" s="35">
        <f t="shared" si="65"/>
        <v>0</v>
      </c>
      <c r="R94" s="38">
        <f t="shared" si="66"/>
        <v>0</v>
      </c>
      <c r="S94" s="38">
        <f t="shared" si="67"/>
        <v>0</v>
      </c>
      <c r="T94" s="8"/>
      <c r="U94" s="8"/>
      <c r="V94" s="8"/>
      <c r="W94" s="8"/>
      <c r="X94" s="8"/>
    </row>
    <row r="95" spans="1:24" ht="15.75" customHeight="1" x14ac:dyDescent="0.25">
      <c r="A95" s="16" t="s">
        <v>42</v>
      </c>
      <c r="B95" s="51">
        <v>0</v>
      </c>
      <c r="C95" s="51">
        <v>0</v>
      </c>
      <c r="D95" s="33" t="s">
        <v>28</v>
      </c>
      <c r="E95" s="21">
        <f t="shared" si="59"/>
        <v>0</v>
      </c>
      <c r="F95" s="35">
        <f t="shared" si="24"/>
        <v>0</v>
      </c>
      <c r="G95" s="35">
        <f t="shared" si="25"/>
        <v>0</v>
      </c>
      <c r="H95" s="35">
        <f t="shared" si="26"/>
        <v>0</v>
      </c>
      <c r="I95" s="38">
        <f t="shared" si="60"/>
        <v>0</v>
      </c>
      <c r="J95" s="18"/>
      <c r="K95" s="77">
        <f t="shared" ref="K95:M95" si="78">B95</f>
        <v>0</v>
      </c>
      <c r="L95" s="78">
        <f t="shared" si="78"/>
        <v>0</v>
      </c>
      <c r="M95" s="79" t="str">
        <f t="shared" si="78"/>
        <v>Monthly</v>
      </c>
      <c r="N95" s="35">
        <f t="shared" si="62"/>
        <v>0</v>
      </c>
      <c r="O95" s="35">
        <f t="shared" si="63"/>
        <v>0</v>
      </c>
      <c r="P95" s="35">
        <f t="shared" si="64"/>
        <v>0</v>
      </c>
      <c r="Q95" s="35">
        <f t="shared" si="65"/>
        <v>0</v>
      </c>
      <c r="R95" s="38">
        <f t="shared" si="66"/>
        <v>0</v>
      </c>
      <c r="S95" s="38">
        <f t="shared" si="67"/>
        <v>0</v>
      </c>
      <c r="T95" s="8"/>
      <c r="U95" s="8"/>
      <c r="V95" s="8"/>
      <c r="W95" s="8"/>
      <c r="X95" s="8"/>
    </row>
    <row r="96" spans="1:24" ht="15.75" customHeight="1" x14ac:dyDescent="0.25">
      <c r="A96" s="16" t="s">
        <v>112</v>
      </c>
      <c r="B96" s="51">
        <v>0</v>
      </c>
      <c r="C96" s="51">
        <v>0</v>
      </c>
      <c r="D96" s="33" t="s">
        <v>113</v>
      </c>
      <c r="E96" s="21">
        <f t="shared" si="59"/>
        <v>0</v>
      </c>
      <c r="F96" s="35">
        <f t="shared" si="24"/>
        <v>0</v>
      </c>
      <c r="G96" s="35">
        <f t="shared" si="25"/>
        <v>0</v>
      </c>
      <c r="H96" s="35">
        <f t="shared" si="26"/>
        <v>0</v>
      </c>
      <c r="I96" s="38">
        <f t="shared" si="60"/>
        <v>0</v>
      </c>
      <c r="J96" s="18"/>
      <c r="K96" s="77">
        <f t="shared" ref="K96:M96" si="79">B96</f>
        <v>0</v>
      </c>
      <c r="L96" s="78">
        <f t="shared" si="79"/>
        <v>0</v>
      </c>
      <c r="M96" s="79" t="str">
        <f t="shared" si="79"/>
        <v>Fortnightly</v>
      </c>
      <c r="N96" s="35">
        <f t="shared" si="62"/>
        <v>0</v>
      </c>
      <c r="O96" s="35">
        <f t="shared" si="63"/>
        <v>0</v>
      </c>
      <c r="P96" s="35">
        <f t="shared" si="64"/>
        <v>0</v>
      </c>
      <c r="Q96" s="35">
        <f t="shared" si="65"/>
        <v>0</v>
      </c>
      <c r="R96" s="38">
        <f t="shared" si="66"/>
        <v>0</v>
      </c>
      <c r="S96" s="38">
        <f t="shared" si="67"/>
        <v>0</v>
      </c>
      <c r="T96" s="8"/>
      <c r="U96" s="8"/>
      <c r="V96" s="8"/>
      <c r="W96" s="8"/>
      <c r="X96" s="8"/>
    </row>
    <row r="97" spans="1:24" ht="15.75" customHeight="1" x14ac:dyDescent="0.25">
      <c r="A97" s="16" t="s">
        <v>43</v>
      </c>
      <c r="B97" s="51">
        <v>0</v>
      </c>
      <c r="C97" s="51">
        <v>0</v>
      </c>
      <c r="D97" s="33" t="s">
        <v>94</v>
      </c>
      <c r="E97" s="21">
        <f t="shared" si="59"/>
        <v>0</v>
      </c>
      <c r="F97" s="35">
        <f t="shared" si="24"/>
        <v>0</v>
      </c>
      <c r="G97" s="35">
        <f t="shared" si="25"/>
        <v>0</v>
      </c>
      <c r="H97" s="35">
        <f t="shared" si="26"/>
        <v>0</v>
      </c>
      <c r="I97" s="38">
        <f t="shared" si="60"/>
        <v>0</v>
      </c>
      <c r="J97" s="18"/>
      <c r="K97" s="77">
        <f t="shared" ref="K97:M97" si="80">B97</f>
        <v>0</v>
      </c>
      <c r="L97" s="78">
        <f t="shared" si="80"/>
        <v>0</v>
      </c>
      <c r="M97" s="79" t="str">
        <f t="shared" si="80"/>
        <v>Annually</v>
      </c>
      <c r="N97" s="35">
        <f t="shared" si="62"/>
        <v>0</v>
      </c>
      <c r="O97" s="35">
        <f t="shared" si="63"/>
        <v>0</v>
      </c>
      <c r="P97" s="35">
        <f t="shared" si="64"/>
        <v>0</v>
      </c>
      <c r="Q97" s="35">
        <f t="shared" si="65"/>
        <v>0</v>
      </c>
      <c r="R97" s="38">
        <f t="shared" si="66"/>
        <v>0</v>
      </c>
      <c r="S97" s="38">
        <f t="shared" si="67"/>
        <v>0</v>
      </c>
      <c r="T97" s="8"/>
      <c r="U97" s="8"/>
      <c r="V97" s="8"/>
      <c r="W97" s="8"/>
      <c r="X97" s="8"/>
    </row>
    <row r="98" spans="1:24" ht="15.75" customHeight="1" x14ac:dyDescent="0.25">
      <c r="A98" s="16" t="s">
        <v>34</v>
      </c>
      <c r="B98" s="51">
        <v>0</v>
      </c>
      <c r="C98" s="51">
        <v>0</v>
      </c>
      <c r="D98" s="33" t="s">
        <v>28</v>
      </c>
      <c r="E98" s="21">
        <f t="shared" si="59"/>
        <v>0</v>
      </c>
      <c r="F98" s="35">
        <f t="shared" si="24"/>
        <v>0</v>
      </c>
      <c r="G98" s="35">
        <f t="shared" si="25"/>
        <v>0</v>
      </c>
      <c r="H98" s="35">
        <f t="shared" si="26"/>
        <v>0</v>
      </c>
      <c r="I98" s="38">
        <f t="shared" si="60"/>
        <v>0</v>
      </c>
      <c r="J98" s="18"/>
      <c r="K98" s="77">
        <f t="shared" ref="K98:M98" si="81">B98</f>
        <v>0</v>
      </c>
      <c r="L98" s="78">
        <f t="shared" si="81"/>
        <v>0</v>
      </c>
      <c r="M98" s="79" t="str">
        <f t="shared" si="81"/>
        <v>Monthly</v>
      </c>
      <c r="N98" s="35">
        <f t="shared" si="62"/>
        <v>0</v>
      </c>
      <c r="O98" s="35">
        <f t="shared" si="63"/>
        <v>0</v>
      </c>
      <c r="P98" s="35">
        <f t="shared" si="64"/>
        <v>0</v>
      </c>
      <c r="Q98" s="35">
        <f t="shared" si="65"/>
        <v>0</v>
      </c>
      <c r="R98" s="38">
        <f t="shared" si="66"/>
        <v>0</v>
      </c>
      <c r="S98" s="38">
        <f t="shared" si="67"/>
        <v>0</v>
      </c>
      <c r="T98" s="8"/>
      <c r="U98" s="8"/>
      <c r="V98" s="8"/>
      <c r="W98" s="8"/>
      <c r="X98" s="8"/>
    </row>
    <row r="99" spans="1:24" ht="15.75" customHeight="1" x14ac:dyDescent="0.25">
      <c r="A99" s="40" t="s">
        <v>114</v>
      </c>
      <c r="B99" s="57">
        <v>0</v>
      </c>
      <c r="C99" s="57">
        <v>0</v>
      </c>
      <c r="D99" s="41" t="s">
        <v>94</v>
      </c>
      <c r="E99" s="42">
        <f t="shared" si="59"/>
        <v>0</v>
      </c>
      <c r="F99" s="35">
        <f t="shared" si="24"/>
        <v>0</v>
      </c>
      <c r="G99" s="35">
        <f t="shared" si="25"/>
        <v>0</v>
      </c>
      <c r="H99" s="35">
        <f t="shared" si="26"/>
        <v>0</v>
      </c>
      <c r="I99" s="38">
        <f t="shared" si="60"/>
        <v>0</v>
      </c>
      <c r="J99" s="18"/>
      <c r="K99" s="77">
        <f t="shared" ref="K99:M99" si="82">B99</f>
        <v>0</v>
      </c>
      <c r="L99" s="78">
        <f t="shared" si="82"/>
        <v>0</v>
      </c>
      <c r="M99" s="79" t="str">
        <f t="shared" si="82"/>
        <v>Annually</v>
      </c>
      <c r="N99" s="35">
        <f t="shared" si="62"/>
        <v>0</v>
      </c>
      <c r="O99" s="35">
        <f t="shared" si="63"/>
        <v>0</v>
      </c>
      <c r="P99" s="35">
        <f t="shared" si="64"/>
        <v>0</v>
      </c>
      <c r="Q99" s="35">
        <f t="shared" si="65"/>
        <v>0</v>
      </c>
      <c r="R99" s="38">
        <f t="shared" si="66"/>
        <v>0</v>
      </c>
      <c r="S99" s="38">
        <f t="shared" si="67"/>
        <v>0</v>
      </c>
      <c r="T99" s="8"/>
      <c r="U99" s="8"/>
      <c r="V99" s="8"/>
      <c r="W99" s="8"/>
      <c r="X99" s="8"/>
    </row>
    <row r="100" spans="1:24" ht="21" customHeight="1" x14ac:dyDescent="0.25">
      <c r="A100" s="82" t="s">
        <v>115</v>
      </c>
      <c r="B100" s="83">
        <f t="shared" ref="B100:C100" si="83">R100/52</f>
        <v>0</v>
      </c>
      <c r="C100" s="83">
        <f t="shared" si="83"/>
        <v>0</v>
      </c>
      <c r="D100" s="84"/>
      <c r="E100" s="45">
        <f>E83+E80+E76+E70+E68</f>
        <v>0</v>
      </c>
      <c r="F100" s="6">
        <f>SUM(F69:F82)</f>
        <v>0</v>
      </c>
      <c r="G100" s="6">
        <f>SUM(G69:G82)</f>
        <v>0</v>
      </c>
      <c r="H100" s="6">
        <f>SUM(H69:H82)</f>
        <v>0</v>
      </c>
      <c r="I100" s="7">
        <f>I83+I80+I76+I70+I68</f>
        <v>0</v>
      </c>
      <c r="J100" s="4"/>
      <c r="K100" s="8"/>
      <c r="L100" s="8"/>
      <c r="M100" s="8"/>
      <c r="N100" s="35"/>
      <c r="O100" s="35"/>
      <c r="P100" s="35"/>
      <c r="Q100" s="35"/>
      <c r="R100" s="85">
        <f>SUM(R69:R99)</f>
        <v>0</v>
      </c>
      <c r="S100" s="85">
        <f>SUM(S69:S99)</f>
        <v>0</v>
      </c>
      <c r="T100" s="8"/>
      <c r="U100" s="8"/>
      <c r="V100" s="8"/>
      <c r="W100" s="8"/>
      <c r="X100" s="8"/>
    </row>
    <row r="101" spans="1:24" ht="15" customHeight="1" x14ac:dyDescent="0.25">
      <c r="A101" s="119"/>
      <c r="B101" s="120"/>
      <c r="C101" s="120"/>
      <c r="D101" s="121"/>
      <c r="E101" s="5"/>
      <c r="F101" s="6"/>
      <c r="G101" s="6"/>
      <c r="H101" s="6"/>
      <c r="I101" s="7">
        <f>I100/52</f>
        <v>0</v>
      </c>
      <c r="J101" s="4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5.75" customHeight="1" x14ac:dyDescent="0.25">
      <c r="A102" s="122" t="s">
        <v>116</v>
      </c>
      <c r="B102" s="103"/>
      <c r="C102" s="103"/>
      <c r="D102" s="104"/>
      <c r="E102" s="86">
        <f>E12</f>
        <v>0</v>
      </c>
      <c r="F102" s="87">
        <f>F12</f>
        <v>0</v>
      </c>
      <c r="G102" s="87">
        <f>G12</f>
        <v>0</v>
      </c>
      <c r="H102" s="87">
        <f>H12</f>
        <v>0</v>
      </c>
      <c r="I102" s="88">
        <f>I12</f>
        <v>0</v>
      </c>
      <c r="J102" s="4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5.75" customHeight="1" x14ac:dyDescent="0.25">
      <c r="A103" s="115" t="s">
        <v>117</v>
      </c>
      <c r="B103" s="116"/>
      <c r="C103" s="116"/>
      <c r="D103" s="117"/>
      <c r="E103" s="89">
        <f>0-((E100+E65)+E26)</f>
        <v>0</v>
      </c>
      <c r="F103" s="87">
        <f>0-((F100+F65)+F26)</f>
        <v>0</v>
      </c>
      <c r="G103" s="87">
        <f>0-((G100+G65)+G26)</f>
        <v>0</v>
      </c>
      <c r="H103" s="87">
        <f>0-((H100+H65)+H26)</f>
        <v>0</v>
      </c>
      <c r="I103" s="88">
        <f>0-((I100+I65)+I26)</f>
        <v>0</v>
      </c>
      <c r="J103" s="4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5.75" customHeight="1" x14ac:dyDescent="0.25">
      <c r="A104" s="112" t="s">
        <v>89</v>
      </c>
      <c r="B104" s="113"/>
      <c r="C104" s="113"/>
      <c r="D104" s="114"/>
      <c r="E104" s="90">
        <f t="shared" ref="E104:I104" si="84">E102+E103</f>
        <v>0</v>
      </c>
      <c r="F104" s="91">
        <f t="shared" si="84"/>
        <v>0</v>
      </c>
      <c r="G104" s="91">
        <f t="shared" si="84"/>
        <v>0</v>
      </c>
      <c r="H104" s="91">
        <f t="shared" si="84"/>
        <v>0</v>
      </c>
      <c r="I104" s="92">
        <f t="shared" si="84"/>
        <v>0</v>
      </c>
      <c r="J104" s="4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8"/>
      <c r="U105" s="8"/>
      <c r="V105" s="8"/>
      <c r="W105" s="8"/>
      <c r="X105" s="8"/>
    </row>
    <row r="106" spans="1:24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8"/>
      <c r="U106" s="8"/>
      <c r="V106" s="8"/>
      <c r="W106" s="8"/>
      <c r="X106" s="8"/>
    </row>
    <row r="107" spans="1:24" ht="21.75" customHeight="1" x14ac:dyDescent="0.25">
      <c r="A107" s="93" t="s">
        <v>118</v>
      </c>
      <c r="B107" s="118" t="s">
        <v>119</v>
      </c>
      <c r="C107" s="109"/>
      <c r="D107" s="27"/>
      <c r="E107" s="27"/>
      <c r="F107" s="94">
        <f t="shared" ref="F107:I107" si="85">SUM(F108:F114)</f>
        <v>0</v>
      </c>
      <c r="G107" s="94">
        <f t="shared" si="85"/>
        <v>0</v>
      </c>
      <c r="H107" s="94">
        <f t="shared" si="85"/>
        <v>0</v>
      </c>
      <c r="I107" s="94">
        <f t="shared" si="85"/>
        <v>0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8"/>
      <c r="U107" s="28"/>
      <c r="V107" s="28"/>
      <c r="W107" s="28"/>
      <c r="X107" s="28"/>
    </row>
    <row r="108" spans="1:24" ht="15.75" customHeight="1" x14ac:dyDescent="0.25">
      <c r="A108" s="4" t="s">
        <v>86</v>
      </c>
      <c r="B108" s="111">
        <f>E12*52</f>
        <v>0</v>
      </c>
      <c r="C108" s="109"/>
      <c r="D108" s="95"/>
      <c r="E108" s="4"/>
      <c r="F108" s="96">
        <f>F12</f>
        <v>0</v>
      </c>
      <c r="G108" s="96">
        <f>G12</f>
        <v>0</v>
      </c>
      <c r="H108" s="96">
        <f>H12</f>
        <v>0</v>
      </c>
      <c r="I108" s="96">
        <f>I12</f>
        <v>0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8"/>
      <c r="U108" s="8"/>
      <c r="V108" s="8"/>
      <c r="W108" s="8"/>
      <c r="X108" s="8"/>
    </row>
    <row r="109" spans="1:24" ht="15.75" customHeight="1" x14ac:dyDescent="0.25">
      <c r="A109" s="4" t="s">
        <v>120</v>
      </c>
      <c r="B109" s="111">
        <f>E15*52</f>
        <v>0</v>
      </c>
      <c r="C109" s="109"/>
      <c r="D109" s="95">
        <f t="shared" ref="D109:D113" si="86">IFERROR(B109/$B$108,0)</f>
        <v>0</v>
      </c>
      <c r="E109" s="4"/>
      <c r="F109" s="96">
        <f>SUM(F16:F20)</f>
        <v>0</v>
      </c>
      <c r="G109" s="96">
        <f>SUM(G16:G20)</f>
        <v>0</v>
      </c>
      <c r="H109" s="96">
        <f>SUM(H16:H20)</f>
        <v>0</v>
      </c>
      <c r="I109" s="96">
        <f>SUM(I16:I20)</f>
        <v>0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8"/>
      <c r="U109" s="8"/>
      <c r="V109" s="8"/>
      <c r="W109" s="8"/>
      <c r="X109" s="8"/>
    </row>
    <row r="110" spans="1:24" ht="15.75" customHeight="1" x14ac:dyDescent="0.25">
      <c r="A110" s="4" t="s">
        <v>121</v>
      </c>
      <c r="B110" s="111">
        <f>E21*52</f>
        <v>0</v>
      </c>
      <c r="C110" s="109"/>
      <c r="D110" s="95">
        <f t="shared" si="86"/>
        <v>0</v>
      </c>
      <c r="E110" s="4"/>
      <c r="F110" s="96">
        <f>SUM(F22:F25)</f>
        <v>0</v>
      </c>
      <c r="G110" s="96">
        <f>SUM(G22:G25)</f>
        <v>0</v>
      </c>
      <c r="H110" s="96">
        <f>SUM(H22:H25)</f>
        <v>0</v>
      </c>
      <c r="I110" s="96">
        <f>SUM(I22:I25)</f>
        <v>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8"/>
      <c r="U110" s="8"/>
      <c r="V110" s="8"/>
      <c r="W110" s="8"/>
      <c r="X110" s="8"/>
    </row>
    <row r="111" spans="1:24" ht="15.75" customHeight="1" x14ac:dyDescent="0.25">
      <c r="A111" s="4" t="s">
        <v>122</v>
      </c>
      <c r="B111" s="111">
        <f>E65*52</f>
        <v>0</v>
      </c>
      <c r="C111" s="109"/>
      <c r="D111" s="95">
        <f t="shared" si="86"/>
        <v>0</v>
      </c>
      <c r="E111" s="4"/>
      <c r="F111" s="96">
        <f>SUM(F65)+SUM(F71:F82)</f>
        <v>0</v>
      </c>
      <c r="G111" s="96">
        <f>SUM(G65)+SUM(G71:G82)</f>
        <v>0</v>
      </c>
      <c r="H111" s="96">
        <f>SUM(H65)+SUM(H71:H82)</f>
        <v>0</v>
      </c>
      <c r="I111" s="96">
        <f>SUM(I65)+SUM(I71:I82)</f>
        <v>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8"/>
      <c r="U111" s="8"/>
      <c r="V111" s="8"/>
      <c r="W111" s="8"/>
      <c r="X111" s="8"/>
    </row>
    <row r="112" spans="1:24" ht="15.75" customHeight="1" x14ac:dyDescent="0.25">
      <c r="A112" s="4" t="s">
        <v>123</v>
      </c>
      <c r="B112" s="111">
        <f>(E68+E70+E76+E80)*52</f>
        <v>0</v>
      </c>
      <c r="C112" s="109"/>
      <c r="D112" s="95">
        <f t="shared" si="86"/>
        <v>0</v>
      </c>
      <c r="E112" s="4"/>
      <c r="F112" s="96"/>
      <c r="G112" s="96"/>
      <c r="H112" s="96"/>
      <c r="I112" s="96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8"/>
      <c r="U112" s="8"/>
      <c r="V112" s="8"/>
      <c r="W112" s="8"/>
      <c r="X112" s="8"/>
    </row>
    <row r="113" spans="1:24" ht="15.75" customHeight="1" x14ac:dyDescent="0.25">
      <c r="A113" s="4" t="s">
        <v>124</v>
      </c>
      <c r="B113" s="111">
        <f>E83*52</f>
        <v>0</v>
      </c>
      <c r="C113" s="109"/>
      <c r="D113" s="95">
        <f t="shared" si="86"/>
        <v>0</v>
      </c>
      <c r="E113" s="4"/>
      <c r="F113" s="96">
        <f t="shared" ref="F113:I113" si="87">F100</f>
        <v>0</v>
      </c>
      <c r="G113" s="96">
        <f t="shared" si="87"/>
        <v>0</v>
      </c>
      <c r="H113" s="96">
        <f t="shared" si="87"/>
        <v>0</v>
      </c>
      <c r="I113" s="96">
        <f t="shared" si="87"/>
        <v>0</v>
      </c>
      <c r="J113" s="95"/>
      <c r="K113" s="4"/>
      <c r="L113" s="4"/>
      <c r="M113" s="4"/>
      <c r="N113" s="4"/>
      <c r="O113" s="4"/>
      <c r="P113" s="4"/>
      <c r="Q113" s="4"/>
      <c r="R113" s="4"/>
      <c r="S113" s="4"/>
      <c r="T113" s="8"/>
      <c r="U113" s="8"/>
      <c r="V113" s="8"/>
      <c r="W113" s="8"/>
      <c r="X113" s="8"/>
    </row>
    <row r="114" spans="1:24" ht="15.75" customHeight="1" x14ac:dyDescent="0.25">
      <c r="A114" s="4" t="s">
        <v>125</v>
      </c>
      <c r="B114" s="111">
        <f>B108-(B109+B110+B111+B112+B113)</f>
        <v>0</v>
      </c>
      <c r="C114" s="109"/>
      <c r="D114" s="95"/>
      <c r="E114" s="4"/>
      <c r="F114" s="96">
        <f t="shared" ref="F114:I114" si="88">F108-F109-F110-F111-F113</f>
        <v>0</v>
      </c>
      <c r="G114" s="96">
        <f t="shared" si="88"/>
        <v>0</v>
      </c>
      <c r="H114" s="96">
        <f t="shared" si="88"/>
        <v>0</v>
      </c>
      <c r="I114" s="96">
        <f t="shared" si="88"/>
        <v>0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8"/>
      <c r="U114" s="8"/>
      <c r="V114" s="8"/>
      <c r="W114" s="8"/>
      <c r="X114" s="8"/>
    </row>
    <row r="115" spans="1:24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8"/>
      <c r="U115" s="8"/>
      <c r="V115" s="8"/>
      <c r="W115" s="8"/>
      <c r="X115" s="8"/>
    </row>
    <row r="116" spans="1:24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8"/>
      <c r="U116" s="8"/>
      <c r="V116" s="8"/>
      <c r="W116" s="8"/>
      <c r="X116" s="8"/>
    </row>
    <row r="117" spans="1:24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8"/>
      <c r="U117" s="8"/>
      <c r="V117" s="8"/>
      <c r="W117" s="8"/>
      <c r="X117" s="8"/>
    </row>
    <row r="118" spans="1:24" ht="15.75" customHeight="1" x14ac:dyDescent="0.25">
      <c r="A118" s="97" t="s">
        <v>126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8"/>
      <c r="U118" s="8"/>
      <c r="V118" s="8"/>
      <c r="W118" s="8"/>
      <c r="X118" s="8"/>
    </row>
    <row r="119" spans="1:24" ht="15.75" customHeight="1" x14ac:dyDescent="0.25">
      <c r="A119" s="4" t="s">
        <v>127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8"/>
      <c r="U119" s="8"/>
      <c r="V119" s="8"/>
      <c r="W119" s="8"/>
      <c r="X119" s="8"/>
    </row>
    <row r="120" spans="1:24" ht="15.75" customHeight="1" x14ac:dyDescent="0.25">
      <c r="A120" s="4" t="s">
        <v>128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8"/>
      <c r="U120" s="8"/>
      <c r="V120" s="8"/>
      <c r="W120" s="8"/>
      <c r="X120" s="8"/>
    </row>
    <row r="121" spans="1:24" ht="15.75" customHeight="1" x14ac:dyDescent="0.25">
      <c r="A121" s="4" t="s">
        <v>129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8"/>
      <c r="U121" s="8"/>
      <c r="V121" s="8"/>
      <c r="W121" s="8"/>
      <c r="X121" s="8"/>
    </row>
    <row r="122" spans="1:24" ht="15.75" customHeight="1" x14ac:dyDescent="0.25">
      <c r="A122" s="4" t="s">
        <v>130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8"/>
      <c r="U122" s="8"/>
      <c r="V122" s="8"/>
      <c r="W122" s="8"/>
      <c r="X122" s="8"/>
    </row>
    <row r="123" spans="1:24" ht="15.75" customHeight="1" x14ac:dyDescent="0.25">
      <c r="A123" s="4" t="s">
        <v>131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8"/>
      <c r="U123" s="8"/>
      <c r="V123" s="8"/>
      <c r="W123" s="8"/>
      <c r="X123" s="8"/>
    </row>
    <row r="124" spans="1:24" ht="15.75" customHeight="1" x14ac:dyDescent="0.25">
      <c r="A124" s="4" t="s">
        <v>132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8"/>
      <c r="U124" s="8"/>
      <c r="V124" s="8"/>
      <c r="W124" s="8"/>
      <c r="X124" s="8"/>
    </row>
    <row r="125" spans="1:24" ht="31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8"/>
      <c r="U125" s="8"/>
      <c r="V125" s="8"/>
      <c r="W125" s="8"/>
      <c r="X125" s="8"/>
    </row>
    <row r="126" spans="1:24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8"/>
      <c r="U126" s="8"/>
      <c r="V126" s="8"/>
      <c r="W126" s="8"/>
      <c r="X126" s="8"/>
    </row>
    <row r="127" spans="1:24" ht="15.75" customHeight="1" x14ac:dyDescent="0.25">
      <c r="A127" s="4"/>
      <c r="B127" s="64" t="s">
        <v>91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8"/>
      <c r="U127" s="8"/>
      <c r="V127" s="8"/>
      <c r="W127" s="8"/>
      <c r="X127" s="8"/>
    </row>
    <row r="128" spans="1:24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8"/>
      <c r="U128" s="8"/>
      <c r="V128" s="8"/>
      <c r="W128" s="8"/>
      <c r="X128" s="8"/>
    </row>
    <row r="129" spans="1:24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8"/>
      <c r="U129" s="8"/>
      <c r="V129" s="8"/>
      <c r="W129" s="8"/>
      <c r="X129" s="8"/>
    </row>
    <row r="130" spans="1:24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8"/>
      <c r="U130" s="8"/>
      <c r="V130" s="8"/>
      <c r="W130" s="8"/>
      <c r="X130" s="8"/>
    </row>
    <row r="131" spans="1:24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8"/>
      <c r="U131" s="8"/>
      <c r="V131" s="8"/>
      <c r="W131" s="8"/>
      <c r="X131" s="8"/>
    </row>
    <row r="132" spans="1:24" ht="15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4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5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4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5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4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5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4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5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4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5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4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5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4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5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4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5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4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5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4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5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4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5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4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5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4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5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4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5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4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5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4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5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4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5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4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5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4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5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4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5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4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5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4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5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4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5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5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4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5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4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5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4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5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4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5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4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5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4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5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4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5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4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5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4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5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4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5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4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5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4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5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4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5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4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5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5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5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4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5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4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5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4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5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4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5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4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5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4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5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4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5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4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5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4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5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4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5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4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5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4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5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4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5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4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5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4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5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4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5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4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5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4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5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4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5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4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5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4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5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4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5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4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5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4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5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4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5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4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5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4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5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4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5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4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5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4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5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4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5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4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5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4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5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4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5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4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5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4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5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4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5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4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5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4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5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4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5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4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5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4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5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4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5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4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5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4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5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4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5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4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5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4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5.7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4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5.7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4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5.7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4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5.7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4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5.7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4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5.7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4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5.7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4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5.7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4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5.7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4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5.7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4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5.7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4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5.7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4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5.7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4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5.7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4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5.7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4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5.7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4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5.7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4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5.7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4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5.7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4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5.7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4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5.7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4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5.7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4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5.7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4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5.7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4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5.7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4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5.7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4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5.7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4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5.7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4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5.7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4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5.7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4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5.7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4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5.7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4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5.7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4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5.7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4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5.7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4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5.7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4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5.7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4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5.7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4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5.75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4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5.75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4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5.75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4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5.75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4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5.75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4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5.75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4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5.75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4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5.75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4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5.75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4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5.75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4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5.75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4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5.75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4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5.75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4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5.75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4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5.75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4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5.75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4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5.75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4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5.75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4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5.75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4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5.75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4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5.75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4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5.75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4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5.75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4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5.75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4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5.75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4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5.75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4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5.75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4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5.75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4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5.75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4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5.75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4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5.75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4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5.75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4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5.75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4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5.75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4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5.75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4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5.75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4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5.75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4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5.75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4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5.75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4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5.75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4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5.75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4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5.75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4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5.75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4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5.75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4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5.75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4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5.75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4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5.75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4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5.75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4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5.75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4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5.75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4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5.75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4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5.75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4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5.75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4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5.75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4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5.75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4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5.75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4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5.75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4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5.75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4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5.75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4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5.75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4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5.75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4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5.75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4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5.75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4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5.75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4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5.75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4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5.75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4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5.75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4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5.75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4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5.75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4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5.75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4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5.75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4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5.75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4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5.75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4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5.75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4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5.75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4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5.75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4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5.75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4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5.75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4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5.75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4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5.75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4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5.75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4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5.75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4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5.75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4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5.75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4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5.75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4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5.75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4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5.75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4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5.75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4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5.75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4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5.75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4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5.75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4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5.75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4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5.75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4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5.75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4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5.75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4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5.75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4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5.75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4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5.75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4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5.75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4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5.75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4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5.75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4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5.75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4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5.75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4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5.75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4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5.75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4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5.75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4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5.75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4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5.75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4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5.75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4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5.75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4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5.75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4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5.75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4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5.75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4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5.75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4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5.75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4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5.75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4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5.75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4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5.75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4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5.75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4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5.75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4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5.75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4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5.75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4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5.75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4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5.75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4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5.75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4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5.75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4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5.75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4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5.75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4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5.75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4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5.75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4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5.75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4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5.75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4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15.75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4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15.75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4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15.75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4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15.75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4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15.75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4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15.75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4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15.75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4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15.75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4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15.75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4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15.75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4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15.75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4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15.75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4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15.75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4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15.75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4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15.75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4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15.75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4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15.75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4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15.75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4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15.75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4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15.75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4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15.75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4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15.75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4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15.75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4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15.75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4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15.75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4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15.75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4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15.75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4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15.75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4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15.75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4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15.75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4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15.75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4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15.75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4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15.75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4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15.75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4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15.75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4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15.75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4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15.75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4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15.75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4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15.75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4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15.75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4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15.75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4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15.75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4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15.75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4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15.75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4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15.75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4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15.75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4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15.75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4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15.75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4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15.75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4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15.75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4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15.75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4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15.75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4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15.75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4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15.75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4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15.75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4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15.75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4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15.75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4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15.75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4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15.75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4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15.75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4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15.75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4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15.75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4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15.75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4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15.75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4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15.75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4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15.75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4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15.75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4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15.75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4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15.75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4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15.75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4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15.75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4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15.75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4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15.75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4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15.75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4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15.75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4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15.75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4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15.75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4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15.75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4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15.75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4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15.75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4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15.75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4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15.75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4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15.75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4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15.75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4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15.75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4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15.75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4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15.75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4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15.75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4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15.75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4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15.75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4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15.75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4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15.75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4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15.75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4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15.75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4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15.75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4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15.75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4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15.75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4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15.75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4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15.75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4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15.75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4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15.75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4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15.75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4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15.75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4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15.75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4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15.75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4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15.75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4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15.75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4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15.75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4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15.75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4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15.75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4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15.75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4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15.75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4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15.75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4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15.75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4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15.75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4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15.75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4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15.75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4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15.75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4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15.75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4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15.75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4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15.75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4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15.75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4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15.75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4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15.75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4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15.75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4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15.75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4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15.75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4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15.75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4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15.75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4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15.75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4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15.75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4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15.75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4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15.75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4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15.75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4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15.75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4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15.75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4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15.75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4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15.75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4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15.75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4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15.75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4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15.75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4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15.75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4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15.75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4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15.75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4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15.75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4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15.75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4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15.75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4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15.75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4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15.75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4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15.75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4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15.75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4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15.75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4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15.75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4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15.75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4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15.75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4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15.75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4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15.75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4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15.75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4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15.75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4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15.75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4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15.75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4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15.75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4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15.75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4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15.75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4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15.75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4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15.75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4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15.75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4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15.75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4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15.75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4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15.75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4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15.75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4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15.75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4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15.75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4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15.75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4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15.75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4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15.75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4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15.75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4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15.75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4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15.75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4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15.75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4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15.75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4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15.75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4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15.75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4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15.75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4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15.75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4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15.75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4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15.75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4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15.75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4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15.75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4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15.75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4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15.75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4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15.75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4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15.75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4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15.75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4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15.75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4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15.75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4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15.75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4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15.75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4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15.75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4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15.75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4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15.75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4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15.75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4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15.75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4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15.75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4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15.75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4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15.75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4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15.75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4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15.75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4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15.75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4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15.75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4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15.75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4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15.75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4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15.75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4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15.75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4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15.75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4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15.75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4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15.75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4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15.75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4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15.75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4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15.75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4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15.75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4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15.75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4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15.75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4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15.75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4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15.75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4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15.75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4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15.75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4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15.75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4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15.75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4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15.75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4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15.75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4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15.75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4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15.75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4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15.75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4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15.75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4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15.75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4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15.75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4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15.75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4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15.75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4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15.75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4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15.75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4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15.75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4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15.75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4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15.75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4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15.75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4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15.75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4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15.75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4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15.75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4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15.75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4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15.75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4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15.75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4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15.7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4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15.75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4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15.75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4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15.75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4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15.75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4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15.75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4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15.75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4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15.75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4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15.75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4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15.75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4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15.75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4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15.75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4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15.75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4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15.75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4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15.75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4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15.75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4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15.75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4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15.75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4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15.75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4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15.75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4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15.75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4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15.75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4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15.75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4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15.75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4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15.75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4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15.75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4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15.75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4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15.75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4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15.75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4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15.75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4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15.75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4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15.75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4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15.75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4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15.75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4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15.75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4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15.75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4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15.75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4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15.75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4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15.7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4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15.7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4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15.7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4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15.7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4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15.7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4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15.7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4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15.7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4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15.7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4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15.7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4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15.7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4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15.7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4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15.7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4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15.7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4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15.7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4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15.7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4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15.7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4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15.7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4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15.7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4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15.7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4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15.7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4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15.7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4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15.7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4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15.7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4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15.7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4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15.7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4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15.7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4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15.7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4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15.7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4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15.7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4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15.7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4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15.7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4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15.7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4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15.7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4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15.7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4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15.7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4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15.7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4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15.7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4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15.7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4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15.7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4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15.7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4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15.7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4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15.7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4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15.7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4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15.7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4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15.7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4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15.7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4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15.7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4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15.7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4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15.7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4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15.7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4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15.7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4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15.7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4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15.7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4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15.7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4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15.7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4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15.7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4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15.7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4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15.7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4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15.7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4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15.7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4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15.7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4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15.7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4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15.7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4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15.7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4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15.7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4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15.7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4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15.7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4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15.7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4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15.7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4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15.7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4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15.7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4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15.7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4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15.7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4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15.7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4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15.7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4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15.75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4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15.75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4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15.75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4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15.75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4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15.75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4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15.75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4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15.75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4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15.75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4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15.75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4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15.75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4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15.75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4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15.75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4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15.75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4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15.75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4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15.75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4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15.75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4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15.75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4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15.75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4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15.75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4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15.75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4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15.75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4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15.75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4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15.75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4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15.75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4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15.75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4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15.75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4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15.75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4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15.75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4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15.75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4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15.75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4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15.75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4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15.75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4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15.75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4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15.75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4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15.75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4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15.75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4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15.75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4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15.75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4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15.75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4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15.75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4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15.75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4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15.75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4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15.75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4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15.75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4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15.75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4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15.75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4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15.75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4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15.75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4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15.75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4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15.75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4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15.75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4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15.75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4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15.75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4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15.75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4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15.75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4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15.75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4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15.75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4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15.75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4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15.75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4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15.75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4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15.75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4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15.75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4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15.75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4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15.75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4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15.75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4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15.75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4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15.75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4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15.75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4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15.75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4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15.75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4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15.75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4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15.75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4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15.75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4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15.75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4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15.75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4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15.75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4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15.75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4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15.75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4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15.75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4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15.75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4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15.75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4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15.75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4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15.75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4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15.75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4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15.75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4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15.75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4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15.75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4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15.75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4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15.75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4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15.75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4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15.75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4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15.75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4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15.75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4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15.75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4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15.75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4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15.75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4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15.75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4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15.75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4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15.75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4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15.75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4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15.75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4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15.75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4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15.75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4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15.75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4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15.75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4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15.75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4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15.75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4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15.75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4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15.75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4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15.75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4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15.75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4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15.75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4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15.75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4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15.75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4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15.75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4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15.75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4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15.75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4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15.75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4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15.75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4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15.75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4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15.75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4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15.75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4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15.75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4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15.75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4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15.75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4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15.75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4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15.75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4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15.75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4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15.75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4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15.75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4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15.75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4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15.75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4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15.75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4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15.75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4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15.75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4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15.75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4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15.75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4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15.75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4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15.75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4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15.75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4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15.75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4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15.75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4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15.75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4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15.75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4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15.75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4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15.75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4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15.75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4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15.75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4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15.75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4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15.75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4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15.75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4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15.75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4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15.75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4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15.75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4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15.75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4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15.75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4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15.75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4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15.75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4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15.75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4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15.75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4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15.75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4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15.75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4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15.75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4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15.75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4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15.75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4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15.75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4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15.75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4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15.75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4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15.75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4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15.75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4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15.75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4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15.75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4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15.75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4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15.75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4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15.75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4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15.75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4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15.75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4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15.75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4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15.75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4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15.75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4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15.75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4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15.75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4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15.75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4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15.75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4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15.75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4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15.75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4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15.75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4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15.75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4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15.75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4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15.75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4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15.75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4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15.75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4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15.75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4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15.75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4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15.75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4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15.75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4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15.75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4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15.75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4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15.75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4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15.75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4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15.75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4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15.75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4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15.75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4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15.75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4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15.75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4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15.75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4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15.75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4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15.75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4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15.75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4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15.75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4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15.75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4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15.75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4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15.75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4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15.75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4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15.75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4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15.75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4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15.75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4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15.75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4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15.75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4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15.75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4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15.75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4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15.75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4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15.75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4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15.75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4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15.75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4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15.75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4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15.75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4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ht="15.75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4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ht="15.75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4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ht="15.75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4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ht="15.75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4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ht="15.75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4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1:24" ht="15.75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4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1:24" ht="15.75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4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1:24" ht="15.75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4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1:24" ht="15.75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4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1:24" ht="15.75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4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1:24" ht="15.75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4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1:24" ht="15.75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4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1:24" ht="15.75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4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1:24" ht="15.75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4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1:24" ht="15.75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4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1:24" ht="15.75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4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spans="1:24" ht="15.75" customHeight="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4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spans="1:24" ht="15.75" customHeight="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4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 spans="1:24" ht="15.75" customHeight="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4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  <row r="1000" spans="1:24" ht="15.75" customHeight="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4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</row>
  </sheetData>
  <mergeCells count="23">
    <mergeCell ref="A103:D103"/>
    <mergeCell ref="B107:C107"/>
    <mergeCell ref="A101:D101"/>
    <mergeCell ref="B110:C110"/>
    <mergeCell ref="B111:C111"/>
    <mergeCell ref="A102:D102"/>
    <mergeCell ref="B112:C112"/>
    <mergeCell ref="B113:C113"/>
    <mergeCell ref="B114:C114"/>
    <mergeCell ref="B108:C108"/>
    <mergeCell ref="A104:D104"/>
    <mergeCell ref="B109:C109"/>
    <mergeCell ref="B4:C4"/>
    <mergeCell ref="A14:I14"/>
    <mergeCell ref="A28:I28"/>
    <mergeCell ref="B11:C11"/>
    <mergeCell ref="A2:E2"/>
    <mergeCell ref="B6:C6"/>
    <mergeCell ref="B5:C5"/>
    <mergeCell ref="B7:C7"/>
    <mergeCell ref="B8:C8"/>
    <mergeCell ref="B9:C9"/>
    <mergeCell ref="B10:C10"/>
  </mergeCells>
  <dataValidations count="1">
    <dataValidation type="list" allowBlank="1" sqref="D5:D11 D16:D25 D107 D30:D64 M68:M99 D69:D99" xr:uid="{00000000-0002-0000-0000-000000000000}">
      <formula1>"Weekly,Fortnightly,Monthly,Quarterly,Annually"</formula1>
    </dataValidation>
  </dataValidations>
  <printOptions horizontalCentered="1"/>
  <pageMargins left="0.25" right="0.25" top="0.75" bottom="0.75" header="0" footer="0"/>
  <pageSetup orientation="portrait"/>
  <headerFooter>
    <oddFooter>&amp;L&amp;F&amp;C&amp;P&amp;R&amp;D  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96"/>
  <sheetViews>
    <sheetView topLeftCell="A15" workbookViewId="0">
      <selection activeCell="A86" sqref="A86"/>
    </sheetView>
  </sheetViews>
  <sheetFormatPr defaultColWidth="14.42578125" defaultRowHeight="15" customHeight="1" x14ac:dyDescent="0.25"/>
  <cols>
    <col min="1" max="1" width="39.28515625" customWidth="1"/>
    <col min="2" max="2" width="9.140625" customWidth="1"/>
    <col min="3" max="3" width="11.140625" customWidth="1"/>
    <col min="4" max="4" width="19" customWidth="1"/>
    <col min="5" max="5" width="17.5703125" customWidth="1"/>
    <col min="6" max="6" width="22.42578125" customWidth="1"/>
    <col min="7" max="7" width="39.7109375" customWidth="1"/>
    <col min="8" max="8" width="34.140625" customWidth="1"/>
    <col min="9" max="9" width="9.140625" customWidth="1"/>
  </cols>
  <sheetData>
    <row r="1" spans="1:9" ht="67.5" customHeight="1" x14ac:dyDescent="0.25">
      <c r="A1" s="2"/>
      <c r="B1" s="2"/>
      <c r="C1" s="2"/>
      <c r="D1" s="2"/>
      <c r="E1" s="2"/>
      <c r="F1" s="2"/>
      <c r="G1" s="2"/>
      <c r="H1" s="2"/>
      <c r="I1" s="4"/>
    </row>
    <row r="2" spans="1:9" ht="26.25" customHeight="1" x14ac:dyDescent="0.25">
      <c r="A2" s="107" t="s">
        <v>0</v>
      </c>
      <c r="B2" s="108"/>
      <c r="C2" s="108"/>
      <c r="D2" s="108"/>
      <c r="E2" s="108"/>
      <c r="F2" s="108"/>
      <c r="G2" s="108"/>
      <c r="H2" s="109"/>
      <c r="I2" s="4"/>
    </row>
    <row r="3" spans="1:9" ht="33.75" customHeight="1" x14ac:dyDescent="0.25">
      <c r="A3" s="4"/>
      <c r="B3" s="4"/>
      <c r="C3" s="10" t="s">
        <v>2</v>
      </c>
      <c r="D3" s="4"/>
      <c r="E3" s="4"/>
      <c r="F3" s="4"/>
      <c r="G3" s="4"/>
      <c r="H3" s="4"/>
      <c r="I3" s="4"/>
    </row>
    <row r="4" spans="1:9" ht="15" customHeight="1" x14ac:dyDescent="0.25">
      <c r="A4" s="12" t="s">
        <v>3</v>
      </c>
      <c r="B4" s="14"/>
      <c r="C4" s="14"/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4"/>
    </row>
    <row r="5" spans="1:9" hidden="1" x14ac:dyDescent="0.25">
      <c r="A5" s="16" t="s">
        <v>12</v>
      </c>
      <c r="B5" s="18">
        <v>0</v>
      </c>
      <c r="C5" s="21" t="s">
        <v>133</v>
      </c>
      <c r="D5" s="4"/>
      <c r="E5" s="4"/>
      <c r="F5" s="4"/>
      <c r="G5" s="4"/>
      <c r="H5" s="4"/>
      <c r="I5" s="4"/>
    </row>
    <row r="6" spans="1:9" hidden="1" x14ac:dyDescent="0.25">
      <c r="A6" s="16" t="s">
        <v>17</v>
      </c>
      <c r="B6" s="18">
        <v>0</v>
      </c>
      <c r="C6" s="21" t="s">
        <v>133</v>
      </c>
      <c r="D6" s="4"/>
      <c r="E6" s="4"/>
      <c r="F6" s="4"/>
      <c r="G6" s="4"/>
      <c r="H6" s="4"/>
      <c r="I6" s="4"/>
    </row>
    <row r="7" spans="1:9" hidden="1" x14ac:dyDescent="0.25">
      <c r="A7" s="16" t="s">
        <v>18</v>
      </c>
      <c r="B7" s="18">
        <v>0</v>
      </c>
      <c r="C7" s="21" t="s">
        <v>133</v>
      </c>
      <c r="D7" s="4"/>
      <c r="E7" s="4"/>
      <c r="F7" s="4"/>
      <c r="G7" s="4"/>
      <c r="H7" s="4"/>
      <c r="I7" s="4"/>
    </row>
    <row r="8" spans="1:9" hidden="1" x14ac:dyDescent="0.25">
      <c r="A8" s="16" t="s">
        <v>19</v>
      </c>
      <c r="B8" s="18">
        <v>0</v>
      </c>
      <c r="C8" s="21" t="s">
        <v>133</v>
      </c>
      <c r="D8" s="4"/>
      <c r="E8" s="4"/>
      <c r="F8" s="4"/>
      <c r="G8" s="4"/>
      <c r="H8" s="4"/>
      <c r="I8" s="4"/>
    </row>
    <row r="9" spans="1:9" hidden="1" x14ac:dyDescent="0.25">
      <c r="A9" s="16" t="s">
        <v>20</v>
      </c>
      <c r="B9" s="18">
        <v>0</v>
      </c>
      <c r="C9" s="21" t="s">
        <v>133</v>
      </c>
      <c r="D9" s="4"/>
      <c r="E9" s="4"/>
      <c r="F9" s="4"/>
      <c r="G9" s="4"/>
      <c r="H9" s="4"/>
      <c r="I9" s="4"/>
    </row>
    <row r="10" spans="1:9" ht="15" hidden="1" customHeight="1" x14ac:dyDescent="0.25">
      <c r="A10" s="29"/>
      <c r="B10" s="30"/>
      <c r="C10" s="21"/>
      <c r="D10" s="4"/>
      <c r="E10" s="4"/>
      <c r="F10" s="4"/>
      <c r="G10" s="4"/>
      <c r="H10" s="4"/>
      <c r="I10" s="4"/>
    </row>
    <row r="11" spans="1:9" ht="15" hidden="1" customHeight="1" x14ac:dyDescent="0.25">
      <c r="A11" s="31" t="s">
        <v>22</v>
      </c>
      <c r="B11" s="32"/>
      <c r="C11" s="21"/>
      <c r="D11" s="4"/>
      <c r="E11" s="4"/>
      <c r="F11" s="4"/>
      <c r="G11" s="4"/>
      <c r="H11" s="4"/>
      <c r="I11" s="4"/>
    </row>
    <row r="12" spans="1:9" x14ac:dyDescent="0.25">
      <c r="A12" s="16" t="s">
        <v>24</v>
      </c>
      <c r="B12" s="34">
        <f>VLOOKUP(A12,'Cashflow - Budget'!$A$5:$D$100,2,FALSE)</f>
        <v>0</v>
      </c>
      <c r="C12" s="36" t="str">
        <f>VLOOKUP(A12,'Cashflow - Budget'!$A$5:$D$100,4,FALSE)</f>
        <v>Monthly</v>
      </c>
      <c r="D12" s="37"/>
      <c r="E12" s="37"/>
      <c r="F12" s="37"/>
      <c r="G12" s="37"/>
      <c r="H12" s="37"/>
      <c r="I12" s="4"/>
    </row>
    <row r="13" spans="1:9" x14ac:dyDescent="0.25">
      <c r="A13" s="16" t="s">
        <v>25</v>
      </c>
      <c r="B13" s="34">
        <f>VLOOKUP(A13,'Cashflow - Budget'!$A$5:$D$100,2,FALSE)</f>
        <v>0</v>
      </c>
      <c r="C13" s="36" t="str">
        <f>VLOOKUP(A13,'Cashflow - Budget'!$A$5:$D$100,4,FALSE)</f>
        <v>Quarterly</v>
      </c>
      <c r="D13" s="39" t="s">
        <v>26</v>
      </c>
      <c r="E13" s="39">
        <v>131415</v>
      </c>
      <c r="F13" s="39" t="s">
        <v>29</v>
      </c>
      <c r="G13" s="39" t="s">
        <v>30</v>
      </c>
      <c r="H13" s="39"/>
      <c r="I13" s="4"/>
    </row>
    <row r="14" spans="1:9" x14ac:dyDescent="0.25">
      <c r="A14" s="16" t="s">
        <v>31</v>
      </c>
      <c r="B14" s="34">
        <f>VLOOKUP(A14,'Cashflow - Budget'!$A$5:$D$100,2,FALSE)</f>
        <v>0</v>
      </c>
      <c r="C14" s="36" t="str">
        <f>VLOOKUP(A14,'Cashflow - Budget'!$A$5:$D$100,4,FALSE)</f>
        <v>Quarterly</v>
      </c>
      <c r="D14" s="37"/>
      <c r="E14" s="37"/>
      <c r="F14" s="37"/>
      <c r="G14" s="37"/>
      <c r="H14" s="37"/>
      <c r="I14" s="4"/>
    </row>
    <row r="15" spans="1:9" x14ac:dyDescent="0.25">
      <c r="A15" s="16" t="s">
        <v>138</v>
      </c>
      <c r="B15" s="34">
        <f>VLOOKUP(A15,'Cashflow - Budget'!$A$5:$D$100,2,FALSE)</f>
        <v>0</v>
      </c>
      <c r="C15" s="36" t="str">
        <f>VLOOKUP(A15,'Cashflow - Budget'!$A$5:$D$100,4,FALSE)</f>
        <v>Quarterly</v>
      </c>
      <c r="D15" s="37"/>
      <c r="E15" s="37"/>
      <c r="F15" s="37"/>
      <c r="G15" s="37"/>
      <c r="H15" s="37"/>
      <c r="I15" s="4"/>
    </row>
    <row r="16" spans="1:9" x14ac:dyDescent="0.25">
      <c r="A16" s="16" t="s">
        <v>137</v>
      </c>
      <c r="B16" s="34">
        <f>VLOOKUP(A16,'Cashflow - Budget'!$A$5:$D$100,2,FALSE)</f>
        <v>0</v>
      </c>
      <c r="C16" s="36" t="str">
        <f>VLOOKUP(A16,'Cashflow - Budget'!$A$5:$D$100,4,FALSE)</f>
        <v>Quarterly</v>
      </c>
      <c r="D16" s="37"/>
      <c r="E16" s="37"/>
      <c r="F16" s="37"/>
      <c r="G16" s="37"/>
      <c r="H16" s="37"/>
      <c r="I16" s="4"/>
    </row>
    <row r="17" spans="1:9" x14ac:dyDescent="0.25">
      <c r="A17" s="16" t="s">
        <v>135</v>
      </c>
      <c r="B17" s="34">
        <f>VLOOKUP(A17,'Cashflow - Budget'!$A$5:$D$100,2,FALSE)</f>
        <v>0</v>
      </c>
      <c r="C17" s="36" t="str">
        <f>VLOOKUP(A17,'Cashflow - Budget'!$A$5:$D$100,4,FALSE)</f>
        <v>Monthly</v>
      </c>
      <c r="D17" s="37"/>
      <c r="E17" s="37"/>
      <c r="F17" s="37"/>
      <c r="G17" s="37"/>
      <c r="H17" s="37"/>
      <c r="I17" s="4"/>
    </row>
    <row r="18" spans="1:9" x14ac:dyDescent="0.25">
      <c r="A18" s="16" t="s">
        <v>136</v>
      </c>
      <c r="B18" s="34">
        <f>VLOOKUP(A18,'Cashflow - Budget'!$A$5:$D$100,2,FALSE)</f>
        <v>0</v>
      </c>
      <c r="C18" s="36" t="str">
        <f>VLOOKUP(A18,'Cashflow - Budget'!$A$5:$D$100,4,FALSE)</f>
        <v>Monthly</v>
      </c>
      <c r="D18" s="37"/>
      <c r="E18" s="37"/>
      <c r="F18" s="37"/>
      <c r="G18" s="37"/>
      <c r="H18" s="37"/>
      <c r="I18" s="4"/>
    </row>
    <row r="19" spans="1:9" x14ac:dyDescent="0.25">
      <c r="A19" s="16" t="s">
        <v>33</v>
      </c>
      <c r="B19" s="34">
        <f>VLOOKUP(A19,'Cashflow - Budget'!$A$5:$D$100,2,FALSE)</f>
        <v>0</v>
      </c>
      <c r="C19" s="36" t="str">
        <f>VLOOKUP(A19,'Cashflow - Budget'!$A$5:$D$100,4,FALSE)</f>
        <v>Monthly</v>
      </c>
      <c r="D19" s="37"/>
      <c r="E19" s="37"/>
      <c r="F19" s="37"/>
      <c r="G19" s="37"/>
      <c r="H19" s="37"/>
      <c r="I19" s="4"/>
    </row>
    <row r="20" spans="1:9" ht="15.75" customHeight="1" x14ac:dyDescent="0.25">
      <c r="A20" s="16" t="s">
        <v>34</v>
      </c>
      <c r="B20" s="34">
        <f>VLOOKUP(A20,'Cashflow - Budget'!$A$5:$D$100,2,FALSE)</f>
        <v>0</v>
      </c>
      <c r="C20" s="36" t="str">
        <f>VLOOKUP(A20,'Cashflow - Budget'!$A$5:$D$100,4,FALSE)</f>
        <v>Monthly</v>
      </c>
      <c r="D20" s="37"/>
      <c r="E20" s="37"/>
      <c r="F20" s="37"/>
      <c r="G20" s="37"/>
      <c r="H20" s="37"/>
      <c r="I20" s="4"/>
    </row>
    <row r="21" spans="1:9" ht="15.75" customHeight="1" x14ac:dyDescent="0.25">
      <c r="A21" s="16" t="s">
        <v>35</v>
      </c>
      <c r="B21" s="34">
        <f>VLOOKUP(A21,'Cashflow - Budget'!$A$5:$D$100,2,FALSE)</f>
        <v>0</v>
      </c>
      <c r="C21" s="36" t="str">
        <f>VLOOKUP(A21,'Cashflow - Budget'!$A$5:$D$100,4,FALSE)</f>
        <v>Fortnightly</v>
      </c>
      <c r="D21" s="37"/>
      <c r="E21" s="37"/>
      <c r="F21" s="37"/>
      <c r="G21" s="37"/>
      <c r="H21" s="37"/>
      <c r="I21" s="4"/>
    </row>
    <row r="22" spans="1:9" ht="15.75" customHeight="1" x14ac:dyDescent="0.25">
      <c r="A22" s="16" t="s">
        <v>36</v>
      </c>
      <c r="B22" s="34">
        <f>VLOOKUP(A22,'Cashflow - Budget'!$A$5:$D$100,2,FALSE)</f>
        <v>0</v>
      </c>
      <c r="C22" s="36" t="str">
        <f>VLOOKUP(A22,'Cashflow - Budget'!$A$5:$D$100,4,FALSE)</f>
        <v>Monthly</v>
      </c>
      <c r="D22" s="37"/>
      <c r="E22" s="37"/>
      <c r="F22" s="37"/>
      <c r="G22" s="37"/>
      <c r="H22" s="37"/>
      <c r="I22" s="4"/>
    </row>
    <row r="23" spans="1:9" ht="15.75" customHeight="1" x14ac:dyDescent="0.25">
      <c r="A23" s="16" t="s">
        <v>37</v>
      </c>
      <c r="B23" s="34">
        <f>VLOOKUP(A23,'Cashflow - Budget'!$A$5:$D$100,2,FALSE)</f>
        <v>0</v>
      </c>
      <c r="C23" s="36" t="str">
        <f>VLOOKUP(A23,'Cashflow - Budget'!$A$5:$D$100,4,FALSE)</f>
        <v>Quarterly</v>
      </c>
      <c r="D23" s="37"/>
      <c r="E23" s="37"/>
      <c r="F23" s="37"/>
      <c r="G23" s="37"/>
      <c r="H23" s="37"/>
      <c r="I23" s="4"/>
    </row>
    <row r="24" spans="1:9" ht="15.75" customHeight="1" x14ac:dyDescent="0.25">
      <c r="A24" s="16" t="s">
        <v>38</v>
      </c>
      <c r="B24" s="34">
        <f>VLOOKUP(A24,'Cashflow - Budget'!$A$5:$D$100,2,FALSE)</f>
        <v>0</v>
      </c>
      <c r="C24" s="36" t="str">
        <f>VLOOKUP(A24,'Cashflow - Budget'!$A$5:$D$100,4,FALSE)</f>
        <v>Fortnightly</v>
      </c>
      <c r="D24" s="37"/>
      <c r="E24" s="37"/>
      <c r="F24" s="37"/>
      <c r="G24" s="37"/>
      <c r="H24" s="37"/>
      <c r="I24" s="4"/>
    </row>
    <row r="25" spans="1:9" ht="15.75" customHeight="1" x14ac:dyDescent="0.25">
      <c r="A25" s="16" t="s">
        <v>39</v>
      </c>
      <c r="B25" s="34">
        <f>VLOOKUP(A25,'Cashflow - Budget'!$A$5:$D$100,2,FALSE)</f>
        <v>0</v>
      </c>
      <c r="C25" s="36" t="str">
        <f>VLOOKUP(A25,'Cashflow - Budget'!$A$5:$D$100,4,FALSE)</f>
        <v>Annually</v>
      </c>
      <c r="D25" s="37"/>
      <c r="E25" s="37"/>
      <c r="F25" s="37"/>
      <c r="G25" s="37"/>
      <c r="H25" s="37"/>
      <c r="I25" s="4"/>
    </row>
    <row r="26" spans="1:9" ht="15.75" customHeight="1" x14ac:dyDescent="0.25">
      <c r="A26" s="16" t="s">
        <v>41</v>
      </c>
      <c r="B26" s="34">
        <f>VLOOKUP(A26,'Cashflow - Budget'!$A$5:$D$100,2,FALSE)</f>
        <v>0</v>
      </c>
      <c r="C26" s="36" t="str">
        <f>VLOOKUP(A26,'Cashflow - Budget'!$A$5:$D$100,4,FALSE)</f>
        <v>Annually</v>
      </c>
      <c r="D26" s="37"/>
      <c r="E26" s="37"/>
      <c r="F26" s="37"/>
      <c r="G26" s="37"/>
      <c r="H26" s="37"/>
      <c r="I26" s="4"/>
    </row>
    <row r="27" spans="1:9" ht="15.75" customHeight="1" x14ac:dyDescent="0.25">
      <c r="A27" s="16" t="s">
        <v>42</v>
      </c>
      <c r="B27" s="34">
        <f>VLOOKUP(A27,'Cashflow - Budget'!$A$5:$D$100,2,FALSE)</f>
        <v>0</v>
      </c>
      <c r="C27" s="36" t="str">
        <f>VLOOKUP(A27,'Cashflow - Budget'!$A$5:$D$100,4,FALSE)</f>
        <v>Monthly</v>
      </c>
      <c r="D27" s="37"/>
      <c r="E27" s="37"/>
      <c r="F27" s="37"/>
      <c r="G27" s="37"/>
      <c r="H27" s="37"/>
      <c r="I27" s="4"/>
    </row>
    <row r="28" spans="1:9" ht="15.75" customHeight="1" x14ac:dyDescent="0.25">
      <c r="A28" s="16" t="s">
        <v>43</v>
      </c>
      <c r="B28" s="34">
        <f>VLOOKUP(A28,'Cashflow - Budget'!$A$5:$D$100,2,FALSE)</f>
        <v>0</v>
      </c>
      <c r="C28" s="36" t="str">
        <f>VLOOKUP(A28,'Cashflow - Budget'!$A$5:$D$100,4,FALSE)</f>
        <v>Annually</v>
      </c>
      <c r="D28" s="37"/>
      <c r="E28" s="37"/>
      <c r="F28" s="37"/>
      <c r="G28" s="37"/>
      <c r="H28" s="37"/>
      <c r="I28" s="4"/>
    </row>
    <row r="29" spans="1:9" ht="15.75" customHeight="1" x14ac:dyDescent="0.25">
      <c r="A29" s="16" t="s">
        <v>44</v>
      </c>
      <c r="B29" s="34">
        <f>VLOOKUP(A29,'Cashflow - Budget'!$A$5:$D$100,2,FALSE)</f>
        <v>0</v>
      </c>
      <c r="C29" s="36" t="str">
        <f>VLOOKUP(A29,'Cashflow - Budget'!$A$5:$D$100,4,FALSE)</f>
        <v>Fortnightly</v>
      </c>
      <c r="D29" s="37"/>
      <c r="E29" s="37"/>
      <c r="F29" s="37"/>
      <c r="G29" s="37"/>
      <c r="H29" s="37"/>
      <c r="I29" s="4"/>
    </row>
    <row r="30" spans="1:9" ht="15.75" customHeight="1" x14ac:dyDescent="0.25">
      <c r="A30" s="16" t="s">
        <v>45</v>
      </c>
      <c r="B30" s="34">
        <f>VLOOKUP(A30,'Cashflow - Budget'!$A$5:$D$100,2,FALSE)</f>
        <v>0</v>
      </c>
      <c r="C30" s="36" t="str">
        <f>VLOOKUP(A30,'Cashflow - Budget'!$A$5:$D$100,4,FALSE)</f>
        <v>Fortnightly</v>
      </c>
      <c r="D30" s="37"/>
      <c r="E30" s="37"/>
      <c r="F30" s="37"/>
      <c r="G30" s="37"/>
      <c r="H30" s="37"/>
      <c r="I30" s="4"/>
    </row>
    <row r="31" spans="1:9" ht="15.75" customHeight="1" x14ac:dyDescent="0.25">
      <c r="A31" s="16" t="s">
        <v>47</v>
      </c>
      <c r="B31" s="34">
        <f>VLOOKUP(A31,'Cashflow - Budget'!$A$5:$D$100,2,FALSE)</f>
        <v>0</v>
      </c>
      <c r="C31" s="36" t="str">
        <f>VLOOKUP(A31,'Cashflow - Budget'!$A$5:$D$100,4,FALSE)</f>
        <v>Monthly</v>
      </c>
      <c r="D31" s="37"/>
      <c r="E31" s="37"/>
      <c r="F31" s="37"/>
      <c r="G31" s="37"/>
      <c r="H31" s="37"/>
      <c r="I31" s="4"/>
    </row>
    <row r="32" spans="1:9" ht="15.75" customHeight="1" x14ac:dyDescent="0.25">
      <c r="A32" s="16" t="s">
        <v>48</v>
      </c>
      <c r="B32" s="34">
        <f>VLOOKUP(A32,'Cashflow - Budget'!$A$5:$D$100,2,FALSE)</f>
        <v>0</v>
      </c>
      <c r="C32" s="36" t="str">
        <f>VLOOKUP(A32,'Cashflow - Budget'!$A$5:$D$100,4,FALSE)</f>
        <v>Monthly</v>
      </c>
      <c r="D32" s="37"/>
      <c r="E32" s="37"/>
      <c r="F32" s="37"/>
      <c r="G32" s="37"/>
      <c r="H32" s="37"/>
      <c r="I32" s="4"/>
    </row>
    <row r="33" spans="1:9" ht="15.75" customHeight="1" x14ac:dyDescent="0.25">
      <c r="A33" s="16" t="s">
        <v>49</v>
      </c>
      <c r="B33" s="34">
        <f>VLOOKUP(A33,'Cashflow - Budget'!$A$5:$D$100,2,FALSE)</f>
        <v>0</v>
      </c>
      <c r="C33" s="36" t="str">
        <f>VLOOKUP(A33,'Cashflow - Budget'!$A$5:$D$100,4,FALSE)</f>
        <v>Monthly</v>
      </c>
      <c r="D33" s="37"/>
      <c r="E33" s="37"/>
      <c r="F33" s="37"/>
      <c r="G33" s="37"/>
      <c r="H33" s="37"/>
      <c r="I33" s="4"/>
    </row>
    <row r="34" spans="1:9" ht="15.75" customHeight="1" x14ac:dyDescent="0.25">
      <c r="A34" s="16" t="s">
        <v>51</v>
      </c>
      <c r="B34" s="34">
        <f>VLOOKUP(A34,'Cashflow - Budget'!$A$5:$D$100,2,FALSE)</f>
        <v>0</v>
      </c>
      <c r="C34" s="36" t="str">
        <f>VLOOKUP(A34,'Cashflow - Budget'!$A$5:$D$100,4,FALSE)</f>
        <v>Annually</v>
      </c>
      <c r="D34" s="37"/>
      <c r="E34" s="37"/>
      <c r="F34" s="37"/>
      <c r="G34" s="37"/>
      <c r="H34" s="37"/>
      <c r="I34" s="4"/>
    </row>
    <row r="35" spans="1:9" ht="15.75" customHeight="1" x14ac:dyDescent="0.25">
      <c r="A35" s="16" t="s">
        <v>52</v>
      </c>
      <c r="B35" s="34">
        <f>VLOOKUP(A35,'Cashflow - Budget'!$A$5:$D$100,2,FALSE)</f>
        <v>0</v>
      </c>
      <c r="C35" s="36" t="str">
        <f>VLOOKUP(A35,'Cashflow - Budget'!$A$5:$D$100,4,FALSE)</f>
        <v>Annually</v>
      </c>
      <c r="D35" s="37"/>
      <c r="E35" s="37"/>
      <c r="F35" s="37"/>
      <c r="G35" s="37"/>
      <c r="H35" s="37"/>
      <c r="I35" s="4"/>
    </row>
    <row r="36" spans="1:9" ht="15.75" customHeight="1" x14ac:dyDescent="0.25">
      <c r="A36" s="16" t="s">
        <v>54</v>
      </c>
      <c r="B36" s="34">
        <f>VLOOKUP(A36,'Cashflow - Budget'!$A$5:$D$100,2,FALSE)</f>
        <v>0</v>
      </c>
      <c r="C36" s="36" t="str">
        <f>VLOOKUP(A36,'Cashflow - Budget'!$A$5:$D$100,4,FALSE)</f>
        <v>Annually</v>
      </c>
      <c r="D36" s="37"/>
      <c r="E36" s="37"/>
      <c r="F36" s="37"/>
      <c r="G36" s="37"/>
      <c r="H36" s="37"/>
      <c r="I36" s="4"/>
    </row>
    <row r="37" spans="1:9" ht="15.75" customHeight="1" x14ac:dyDescent="0.25">
      <c r="A37" s="16" t="s">
        <v>56</v>
      </c>
      <c r="B37" s="34">
        <f>VLOOKUP(A37,'Cashflow - Budget'!$A$5:$D$100,2,FALSE)</f>
        <v>0</v>
      </c>
      <c r="C37" s="36" t="str">
        <f>VLOOKUP(A37,'Cashflow - Budget'!$A$5:$D$100,4,FALSE)</f>
        <v>Annually</v>
      </c>
      <c r="D37" s="37"/>
      <c r="E37" s="37"/>
      <c r="F37" s="37"/>
      <c r="G37" s="37"/>
      <c r="H37" s="37"/>
      <c r="I37" s="4"/>
    </row>
    <row r="38" spans="1:9" ht="15.75" customHeight="1" x14ac:dyDescent="0.25">
      <c r="A38" s="16" t="s">
        <v>57</v>
      </c>
      <c r="B38" s="34">
        <f>VLOOKUP(A38,'Cashflow - Budget'!$A$5:$D$100,2,FALSE)</f>
        <v>0</v>
      </c>
      <c r="C38" s="36" t="str">
        <f>VLOOKUP(A38,'Cashflow - Budget'!$A$5:$D$100,4,FALSE)</f>
        <v>Annually</v>
      </c>
      <c r="D38" s="37"/>
      <c r="E38" s="37"/>
      <c r="F38" s="37"/>
      <c r="G38" s="37"/>
      <c r="H38" s="37"/>
      <c r="I38" s="4"/>
    </row>
    <row r="39" spans="1:9" ht="15.75" customHeight="1" x14ac:dyDescent="0.25">
      <c r="A39" s="16" t="s">
        <v>58</v>
      </c>
      <c r="B39" s="34">
        <f>VLOOKUP(A39,'Cashflow - Budget'!$A$5:$D$100,2,FALSE)</f>
        <v>0</v>
      </c>
      <c r="C39" s="36" t="str">
        <f>VLOOKUP(A39,'Cashflow - Budget'!$A$5:$D$100,4,FALSE)</f>
        <v>Weekly</v>
      </c>
      <c r="D39" s="37"/>
      <c r="E39" s="37"/>
      <c r="F39" s="37"/>
      <c r="G39" s="37"/>
      <c r="H39" s="37"/>
      <c r="I39" s="4"/>
    </row>
    <row r="40" spans="1:9" ht="15.75" customHeight="1" x14ac:dyDescent="0.25">
      <c r="A40" s="16" t="s">
        <v>59</v>
      </c>
      <c r="B40" s="34">
        <f>VLOOKUP(A40,'Cashflow - Budget'!$A$5:$D$100,2,FALSE)</f>
        <v>0</v>
      </c>
      <c r="C40" s="36" t="str">
        <f>VLOOKUP(A40,'Cashflow - Budget'!$A$5:$D$100,4,FALSE)</f>
        <v>Weekly</v>
      </c>
      <c r="D40" s="37"/>
      <c r="E40" s="37"/>
      <c r="F40" s="37"/>
      <c r="G40" s="37"/>
      <c r="H40" s="37"/>
      <c r="I40" s="4"/>
    </row>
    <row r="41" spans="1:9" ht="15.75" customHeight="1" x14ac:dyDescent="0.25">
      <c r="A41" s="16" t="s">
        <v>60</v>
      </c>
      <c r="B41" s="34">
        <f>VLOOKUP(A41,'Cashflow - Budget'!$A$5:$D$100,2,FALSE)</f>
        <v>0</v>
      </c>
      <c r="C41" s="36" t="str">
        <f>VLOOKUP(A41,'Cashflow - Budget'!$A$5:$D$100,4,FALSE)</f>
        <v>Weekly</v>
      </c>
      <c r="D41" s="37"/>
      <c r="E41" s="37"/>
      <c r="F41" s="37"/>
      <c r="G41" s="37"/>
      <c r="H41" s="37"/>
      <c r="I41" s="4"/>
    </row>
    <row r="42" spans="1:9" ht="15.75" customHeight="1" x14ac:dyDescent="0.25">
      <c r="A42" s="49"/>
      <c r="B42" s="49"/>
      <c r="C42" s="49"/>
      <c r="D42" s="49"/>
      <c r="E42" s="49"/>
      <c r="F42" s="49"/>
      <c r="G42" s="49"/>
      <c r="H42" s="49"/>
      <c r="I42" s="4"/>
    </row>
    <row r="43" spans="1:9" ht="15" customHeight="1" x14ac:dyDescent="0.25">
      <c r="A43" s="31" t="s">
        <v>61</v>
      </c>
      <c r="B43" s="32"/>
      <c r="C43" s="32"/>
      <c r="D43" s="31" t="s">
        <v>7</v>
      </c>
      <c r="E43" s="31" t="s">
        <v>8</v>
      </c>
      <c r="F43" s="31" t="s">
        <v>9</v>
      </c>
      <c r="G43" s="31" t="s">
        <v>10</v>
      </c>
      <c r="H43" s="31" t="s">
        <v>11</v>
      </c>
      <c r="I43" s="4"/>
    </row>
    <row r="44" spans="1:9" ht="15.75" customHeight="1" x14ac:dyDescent="0.25">
      <c r="A44" s="16" t="s">
        <v>62</v>
      </c>
      <c r="B44" s="34">
        <f>VLOOKUP(A44,'Cashflow - Budget'!$A$5:$D$100,2,FALSE)</f>
        <v>0</v>
      </c>
      <c r="C44" s="36" t="str">
        <f>VLOOKUP(A44,'Cashflow - Budget'!$A$5:$D$100,4,FALSE)</f>
        <v>Weekly</v>
      </c>
      <c r="D44" s="37"/>
      <c r="E44" s="37"/>
      <c r="F44" s="37"/>
      <c r="G44" s="37"/>
      <c r="H44" s="37"/>
      <c r="I44" s="4"/>
    </row>
    <row r="45" spans="1:9" ht="15.75" customHeight="1" x14ac:dyDescent="0.25">
      <c r="A45" s="16" t="s">
        <v>63</v>
      </c>
      <c r="B45" s="34">
        <f>VLOOKUP(A45,'Cashflow - Budget'!$A$5:$D$100,2,FALSE)</f>
        <v>0</v>
      </c>
      <c r="C45" s="36" t="str">
        <f>VLOOKUP(A45,'Cashflow - Budget'!$A$5:$D$100,4,FALSE)</f>
        <v>Monthly</v>
      </c>
      <c r="D45" s="37"/>
      <c r="E45" s="37"/>
      <c r="F45" s="37"/>
      <c r="G45" s="37"/>
      <c r="H45" s="37"/>
      <c r="I45" s="4"/>
    </row>
    <row r="46" spans="1:9" ht="15.75" customHeight="1" x14ac:dyDescent="0.25">
      <c r="A46" s="16" t="s">
        <v>142</v>
      </c>
      <c r="B46" s="34">
        <f>VLOOKUP(A46,'Cashflow - Budget'!$A$5:$D$100,2,FALSE)</f>
        <v>0</v>
      </c>
      <c r="C46" s="36" t="str">
        <f>VLOOKUP(A46,'Cashflow - Budget'!$A$5:$D$100,4,FALSE)</f>
        <v>Weekly</v>
      </c>
      <c r="D46" s="37"/>
      <c r="E46" s="37"/>
      <c r="F46" s="37"/>
      <c r="G46" s="37"/>
      <c r="H46" s="37"/>
      <c r="I46" s="4"/>
    </row>
    <row r="47" spans="1:9" ht="15.75" customHeight="1" x14ac:dyDescent="0.25">
      <c r="A47" s="16" t="s">
        <v>65</v>
      </c>
      <c r="B47" s="34">
        <f>VLOOKUP(A47,'Cashflow - Budget'!$A$5:$D$100,2,FALSE)</f>
        <v>0</v>
      </c>
      <c r="C47" s="36" t="str">
        <f>VLOOKUP(A47,'Cashflow - Budget'!$A$5:$D$100,4,FALSE)</f>
        <v>Weekly</v>
      </c>
      <c r="D47" s="37"/>
      <c r="E47" s="37"/>
      <c r="F47" s="37"/>
      <c r="G47" s="37"/>
      <c r="H47" s="37"/>
      <c r="I47" s="4"/>
    </row>
    <row r="48" spans="1:9" ht="15.75" customHeight="1" x14ac:dyDescent="0.25">
      <c r="A48" s="16" t="s">
        <v>66</v>
      </c>
      <c r="B48" s="34">
        <f>VLOOKUP(A48,'Cashflow - Budget'!$A$5:$D$100,2,FALSE)</f>
        <v>0</v>
      </c>
      <c r="C48" s="36" t="str">
        <f>VLOOKUP(A48,'Cashflow - Budget'!$A$5:$D$100,4,FALSE)</f>
        <v>Annually</v>
      </c>
      <c r="D48" s="37"/>
      <c r="E48" s="37"/>
      <c r="F48" s="37"/>
      <c r="G48" s="37"/>
      <c r="H48" s="37"/>
      <c r="I48" s="4"/>
    </row>
    <row r="49" spans="1:9" ht="15.75" customHeight="1" x14ac:dyDescent="0.25">
      <c r="A49" s="16" t="s">
        <v>67</v>
      </c>
      <c r="B49" s="34">
        <f>VLOOKUP(A49,'Cashflow - Budget'!$A$5:$D$100,2,FALSE)</f>
        <v>0</v>
      </c>
      <c r="C49" s="36" t="str">
        <f>VLOOKUP(A49,'Cashflow - Budget'!$A$5:$D$100,4,FALSE)</f>
        <v>Weekly</v>
      </c>
      <c r="D49" s="37"/>
      <c r="E49" s="37"/>
      <c r="F49" s="37"/>
      <c r="G49" s="37"/>
      <c r="H49" s="37"/>
      <c r="I49" s="4"/>
    </row>
    <row r="50" spans="1:9" ht="15.75" customHeight="1" x14ac:dyDescent="0.25">
      <c r="A50" s="16" t="s">
        <v>69</v>
      </c>
      <c r="B50" s="34">
        <f>VLOOKUP(A50,'Cashflow - Budget'!$A$5:$D$100,2,FALSE)</f>
        <v>0</v>
      </c>
      <c r="C50" s="36" t="str">
        <f>VLOOKUP(A50,'Cashflow - Budget'!$A$5:$D$100,4,FALSE)</f>
        <v>Weekly</v>
      </c>
      <c r="D50" s="37"/>
      <c r="E50" s="37"/>
      <c r="F50" s="37"/>
      <c r="G50" s="37"/>
      <c r="H50" s="37"/>
      <c r="I50" s="4"/>
    </row>
    <row r="51" spans="1:9" ht="15.75" customHeight="1" x14ac:dyDescent="0.25">
      <c r="A51" s="16" t="s">
        <v>141</v>
      </c>
      <c r="B51" s="34">
        <f>VLOOKUP(A51,'Cashflow - Budget'!$A$5:$D$100,2,FALSE)</f>
        <v>0</v>
      </c>
      <c r="C51" s="36" t="str">
        <f>VLOOKUP(A51,'Cashflow - Budget'!$A$5:$D$100,4,FALSE)</f>
        <v>Monthly</v>
      </c>
      <c r="D51" s="37"/>
      <c r="E51" s="37"/>
      <c r="F51" s="37"/>
      <c r="G51" s="37"/>
      <c r="H51" s="37"/>
      <c r="I51" s="4"/>
    </row>
    <row r="52" spans="1:9" ht="15.75" customHeight="1" x14ac:dyDescent="0.25">
      <c r="A52" s="16" t="s">
        <v>134</v>
      </c>
      <c r="B52" s="34">
        <f>VLOOKUP(A52,'Cashflow - Budget'!$A$5:$D$100,2,FALSE)</f>
        <v>0</v>
      </c>
      <c r="C52" s="36" t="str">
        <f>VLOOKUP(A52,'Cashflow - Budget'!$A$5:$D$100,4,FALSE)</f>
        <v>Annually</v>
      </c>
      <c r="D52" s="37"/>
      <c r="E52" s="37"/>
      <c r="F52" s="37"/>
      <c r="G52" s="37"/>
      <c r="H52" s="37"/>
      <c r="I52" s="4"/>
    </row>
    <row r="53" spans="1:9" ht="15.75" customHeight="1" x14ac:dyDescent="0.25">
      <c r="A53" s="16" t="s">
        <v>71</v>
      </c>
      <c r="B53" s="34">
        <f>VLOOKUP(A53,'Cashflow - Budget'!$A$5:$D$100,2,FALSE)</f>
        <v>0</v>
      </c>
      <c r="C53" s="36" t="str">
        <f>VLOOKUP(A53,'Cashflow - Budget'!$A$5:$D$100,4,FALSE)</f>
        <v>Weekly</v>
      </c>
      <c r="D53" s="37"/>
      <c r="E53" s="37"/>
      <c r="F53" s="37"/>
      <c r="G53" s="37"/>
      <c r="H53" s="37"/>
      <c r="I53" s="4"/>
    </row>
    <row r="54" spans="1:9" ht="15.75" customHeight="1" x14ac:dyDescent="0.25">
      <c r="A54" s="16" t="s">
        <v>73</v>
      </c>
      <c r="B54" s="34">
        <f>VLOOKUP(A54,'Cashflow - Budget'!$A$5:$D$100,2,FALSE)</f>
        <v>0</v>
      </c>
      <c r="C54" s="36" t="str">
        <f>VLOOKUP(A54,'Cashflow - Budget'!$A$5:$D$100,4,FALSE)</f>
        <v>Weekly</v>
      </c>
      <c r="D54" s="37"/>
      <c r="E54" s="37"/>
      <c r="F54" s="37"/>
      <c r="G54" s="37"/>
      <c r="H54" s="37"/>
      <c r="I54" s="4"/>
    </row>
    <row r="55" spans="1:9" ht="15.75" customHeight="1" x14ac:dyDescent="0.25">
      <c r="A55" s="16" t="s">
        <v>75</v>
      </c>
      <c r="B55" s="34">
        <f>VLOOKUP(A55,'Cashflow - Budget'!$A$5:$D$100,2,FALSE)</f>
        <v>0</v>
      </c>
      <c r="C55" s="36" t="str">
        <f>VLOOKUP(A55,'Cashflow - Budget'!$A$5:$D$100,4,FALSE)</f>
        <v>Weekly</v>
      </c>
      <c r="D55" s="37"/>
      <c r="E55" s="37"/>
      <c r="F55" s="37"/>
      <c r="G55" s="37"/>
      <c r="H55" s="37"/>
      <c r="I55" s="4"/>
    </row>
    <row r="56" spans="1:9" ht="15.75" customHeight="1" x14ac:dyDescent="0.25">
      <c r="A56" s="16" t="s">
        <v>76</v>
      </c>
      <c r="B56" s="34">
        <f>VLOOKUP(A56,'Cashflow - Budget'!$A$5:$D$100,2,FALSE)</f>
        <v>0</v>
      </c>
      <c r="C56" s="36" t="str">
        <f>VLOOKUP(A56,'Cashflow - Budget'!$A$5:$D$100,4,FALSE)</f>
        <v>Weekly</v>
      </c>
      <c r="D56" s="37"/>
      <c r="E56" s="37"/>
      <c r="F56" s="37"/>
      <c r="G56" s="37"/>
      <c r="H56" s="37"/>
      <c r="I56" s="4"/>
    </row>
    <row r="57" spans="1:9" ht="15.75" customHeight="1" x14ac:dyDescent="0.25">
      <c r="A57" s="16" t="s">
        <v>77</v>
      </c>
      <c r="B57" s="34">
        <f>VLOOKUP(A57,'Cashflow - Budget'!$A$5:$D$100,2,FALSE)</f>
        <v>0</v>
      </c>
      <c r="C57" s="36" t="str">
        <f>VLOOKUP(A57,'Cashflow - Budget'!$A$5:$D$100,4,FALSE)</f>
        <v>Weekly</v>
      </c>
      <c r="D57" s="37"/>
      <c r="E57" s="37"/>
      <c r="F57" s="37"/>
      <c r="G57" s="37"/>
      <c r="H57" s="37"/>
      <c r="I57" s="4"/>
    </row>
    <row r="58" spans="1:9" ht="15.75" customHeight="1" x14ac:dyDescent="0.25">
      <c r="A58" s="16" t="s">
        <v>79</v>
      </c>
      <c r="B58" s="34">
        <f>VLOOKUP(A58,'Cashflow - Budget'!$A$5:$D$100,2,FALSE)</f>
        <v>0</v>
      </c>
      <c r="C58" s="36" t="str">
        <f>VLOOKUP(A58,'Cashflow - Budget'!$A$5:$D$100,4,FALSE)</f>
        <v>Weekly</v>
      </c>
      <c r="D58" s="37"/>
      <c r="E58" s="37"/>
      <c r="F58" s="37"/>
      <c r="G58" s="37"/>
      <c r="H58" s="37"/>
      <c r="I58" s="4"/>
    </row>
    <row r="59" spans="1:9" ht="15.75" customHeight="1" x14ac:dyDescent="0.25">
      <c r="A59" s="16" t="s">
        <v>80</v>
      </c>
      <c r="B59" s="34">
        <f>VLOOKUP(A59,'Cashflow - Budget'!$A$5:$D$100,2,FALSE)</f>
        <v>0</v>
      </c>
      <c r="C59" s="36" t="str">
        <f>VLOOKUP(A59,'Cashflow - Budget'!$A$5:$D$100,4,FALSE)</f>
        <v>Weekly</v>
      </c>
      <c r="D59" s="37"/>
      <c r="E59" s="37"/>
      <c r="F59" s="37"/>
      <c r="G59" s="37"/>
      <c r="H59" s="37"/>
      <c r="I59" s="4"/>
    </row>
    <row r="60" spans="1:9" ht="15.75" customHeight="1" x14ac:dyDescent="0.25">
      <c r="A60" s="49"/>
      <c r="B60" s="49"/>
      <c r="C60" s="49"/>
      <c r="D60" s="49"/>
      <c r="E60" s="49"/>
      <c r="F60" s="49"/>
      <c r="G60" s="49"/>
      <c r="H60" s="49"/>
      <c r="I60" s="4"/>
    </row>
    <row r="61" spans="1:9" ht="15" customHeight="1" x14ac:dyDescent="0.25">
      <c r="A61" s="31" t="s">
        <v>46</v>
      </c>
      <c r="B61" s="32"/>
      <c r="C61" s="32"/>
      <c r="D61" s="31" t="s">
        <v>7</v>
      </c>
      <c r="E61" s="31" t="s">
        <v>8</v>
      </c>
      <c r="F61" s="31" t="s">
        <v>9</v>
      </c>
      <c r="G61" s="31" t="s">
        <v>10</v>
      </c>
      <c r="H61" s="31" t="s">
        <v>11</v>
      </c>
      <c r="I61" s="4"/>
    </row>
    <row r="62" spans="1:9" ht="15.75" customHeight="1" x14ac:dyDescent="0.25">
      <c r="A62" s="16" t="s">
        <v>64</v>
      </c>
      <c r="B62" s="34">
        <f>VLOOKUP(A62,'Cashflow - Budget'!$A$5:$D$100,2,FALSE)</f>
        <v>0</v>
      </c>
      <c r="C62" s="36" t="str">
        <f>VLOOKUP(A62,'Cashflow - Budget'!$A$5:$D$100,4,FALSE)</f>
        <v>Fortnightly</v>
      </c>
      <c r="D62" s="37"/>
      <c r="E62" s="37"/>
      <c r="F62" s="37"/>
      <c r="G62" s="37"/>
      <c r="H62" s="37"/>
      <c r="I62" s="4"/>
    </row>
    <row r="63" spans="1:9" ht="15.75" customHeight="1" x14ac:dyDescent="0.25">
      <c r="A63" s="16" t="s">
        <v>68</v>
      </c>
      <c r="B63" s="34">
        <f>VLOOKUP(A63,'Cashflow - Budget'!$A$5:$D$100,2,FALSE)</f>
        <v>0</v>
      </c>
      <c r="C63" s="36" t="str">
        <f>VLOOKUP(A63,'Cashflow - Budget'!$A$5:$D$100,4,FALSE)</f>
        <v>Monthly</v>
      </c>
      <c r="D63" s="37"/>
      <c r="E63" s="37"/>
      <c r="F63" s="37"/>
      <c r="G63" s="37"/>
      <c r="H63" s="37"/>
      <c r="I63" s="4"/>
    </row>
    <row r="64" spans="1:9" ht="15.75" customHeight="1" x14ac:dyDescent="0.25">
      <c r="A64" s="16" t="s">
        <v>70</v>
      </c>
      <c r="B64" s="34">
        <f>VLOOKUP(A64,'Cashflow - Budget'!$A$5:$D$100,2,FALSE)</f>
        <v>0</v>
      </c>
      <c r="C64" s="36" t="str">
        <f>VLOOKUP(A64,'Cashflow - Budget'!$A$5:$D$100,4,FALSE)</f>
        <v>Monthly</v>
      </c>
      <c r="D64" s="37"/>
      <c r="E64" s="37"/>
      <c r="F64" s="37"/>
      <c r="G64" s="37"/>
      <c r="H64" s="37"/>
      <c r="I64" s="4"/>
    </row>
    <row r="65" spans="1:9" ht="15.75" customHeight="1" x14ac:dyDescent="0.25">
      <c r="A65" s="16" t="s">
        <v>72</v>
      </c>
      <c r="B65" s="34">
        <f>VLOOKUP(A65,'Cashflow - Budget'!$A$5:$D$100,2,FALSE)</f>
        <v>0</v>
      </c>
      <c r="C65" s="36" t="str">
        <f>VLOOKUP(A65,'Cashflow - Budget'!$A$5:$D$100,4,FALSE)</f>
        <v>Monthly</v>
      </c>
      <c r="D65" s="37"/>
      <c r="E65" s="37"/>
      <c r="F65" s="37"/>
      <c r="G65" s="37"/>
      <c r="H65" s="37"/>
      <c r="I65" s="4"/>
    </row>
    <row r="66" spans="1:9" ht="15.75" customHeight="1" x14ac:dyDescent="0.25">
      <c r="A66" s="16" t="s">
        <v>74</v>
      </c>
      <c r="B66" s="34">
        <f>VLOOKUP(A66,'Cashflow - Budget'!$A$5:$D$100,2,FALSE)</f>
        <v>0</v>
      </c>
      <c r="C66" s="36" t="str">
        <f>VLOOKUP(A66,'Cashflow - Budget'!$A$5:$D$100,4,FALSE)</f>
        <v>Fortnightly</v>
      </c>
      <c r="D66" s="37"/>
      <c r="E66" s="37"/>
      <c r="F66" s="37"/>
      <c r="G66" s="37"/>
      <c r="H66" s="37"/>
      <c r="I66" s="4"/>
    </row>
    <row r="67" spans="1:9" ht="15.75" customHeight="1" x14ac:dyDescent="0.25">
      <c r="A67" s="16" t="s">
        <v>81</v>
      </c>
      <c r="B67" s="34">
        <f>VLOOKUP(A67,'Cashflow - Budget'!$A$5:$D$100,2,FALSE)</f>
        <v>0</v>
      </c>
      <c r="C67" s="36" t="str">
        <f>VLOOKUP(A67,'Cashflow - Budget'!$A$5:$D$100,4,FALSE)</f>
        <v>Monthly</v>
      </c>
      <c r="D67" s="37"/>
      <c r="E67" s="37"/>
      <c r="F67" s="37"/>
      <c r="G67" s="37"/>
      <c r="H67" s="37"/>
      <c r="I67" s="4"/>
    </row>
    <row r="68" spans="1:9" ht="15.75" customHeight="1" x14ac:dyDescent="0.25">
      <c r="A68" s="16" t="s">
        <v>82</v>
      </c>
      <c r="B68" s="34">
        <f>VLOOKUP(A68,'Cashflow - Budget'!$A$5:$D$100,2,FALSE)</f>
        <v>0</v>
      </c>
      <c r="C68" s="36" t="str">
        <f>VLOOKUP(A68,'Cashflow - Budget'!$A$5:$D$100,4,FALSE)</f>
        <v>Monthly</v>
      </c>
      <c r="D68" s="37"/>
      <c r="E68" s="37"/>
      <c r="F68" s="37"/>
      <c r="G68" s="37"/>
      <c r="H68" s="37"/>
      <c r="I68" s="4"/>
    </row>
    <row r="69" spans="1:9" ht="15.75" customHeight="1" x14ac:dyDescent="0.25">
      <c r="A69" s="16" t="s">
        <v>83</v>
      </c>
      <c r="B69" s="34">
        <f>VLOOKUP(A69,'Cashflow - Budget'!$A$5:$D$100,2,FALSE)</f>
        <v>0</v>
      </c>
      <c r="C69" s="36" t="str">
        <f>VLOOKUP(A69,'Cashflow - Budget'!$A$5:$D$100,4,FALSE)</f>
        <v>Fortnightly</v>
      </c>
      <c r="D69" s="37"/>
      <c r="E69" s="37"/>
      <c r="F69" s="37"/>
      <c r="G69" s="37"/>
      <c r="H69" s="37"/>
      <c r="I69" s="4"/>
    </row>
    <row r="70" spans="1:9" ht="27" customHeight="1" x14ac:dyDescent="0.25">
      <c r="A70" s="55"/>
      <c r="B70" s="56"/>
      <c r="C70" s="58"/>
      <c r="D70" s="59"/>
      <c r="E70" s="59"/>
      <c r="F70" s="59"/>
      <c r="G70" s="59"/>
      <c r="H70" s="59"/>
      <c r="I70" s="4"/>
    </row>
    <row r="71" spans="1:9" ht="15.75" customHeight="1" x14ac:dyDescent="0.25">
      <c r="A71" s="61" t="s">
        <v>86</v>
      </c>
      <c r="B71" s="62"/>
      <c r="C71" s="36">
        <f>'Cashflow - Budget'!E102</f>
        <v>0</v>
      </c>
      <c r="D71" s="59"/>
      <c r="E71" s="59"/>
      <c r="F71" s="59"/>
      <c r="G71" s="59"/>
      <c r="H71" s="59"/>
      <c r="I71" s="4"/>
    </row>
    <row r="72" spans="1:9" ht="15.75" customHeight="1" x14ac:dyDescent="0.25">
      <c r="A72" s="61" t="s">
        <v>87</v>
      </c>
      <c r="B72" s="62"/>
      <c r="C72" s="36">
        <f>'Cashflow - Budget'!E103</f>
        <v>0</v>
      </c>
      <c r="D72" s="59"/>
      <c r="E72" s="59"/>
      <c r="F72" s="59"/>
      <c r="G72" s="59"/>
      <c r="H72" s="59"/>
      <c r="I72" s="4"/>
    </row>
    <row r="73" spans="1:9" ht="15.75" customHeight="1" x14ac:dyDescent="0.25">
      <c r="A73" s="63" t="s">
        <v>89</v>
      </c>
      <c r="B73" s="62"/>
      <c r="C73" s="36">
        <f>'Cashflow - Budget'!E104</f>
        <v>0</v>
      </c>
      <c r="D73" s="59"/>
      <c r="E73" s="59"/>
      <c r="F73" s="59"/>
      <c r="G73" s="59"/>
      <c r="H73" s="59"/>
      <c r="I73" s="4"/>
    </row>
    <row r="74" spans="1:9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ht="15.75" customHeight="1" x14ac:dyDescent="0.25">
      <c r="A79" s="4"/>
      <c r="B79" s="64" t="s">
        <v>91</v>
      </c>
      <c r="C79" s="4"/>
      <c r="D79" s="4"/>
      <c r="E79" s="4"/>
      <c r="F79" s="4"/>
      <c r="G79" s="4"/>
      <c r="H79" s="4"/>
      <c r="I79" s="4"/>
    </row>
    <row r="80" spans="1:9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ht="15.75" customHeight="1" x14ac:dyDescent="0.25">
      <c r="A82" s="8"/>
      <c r="B82" s="8"/>
      <c r="C82" s="8"/>
      <c r="D82" s="8"/>
      <c r="E82" s="8"/>
      <c r="F82" s="8"/>
      <c r="G82" s="8"/>
      <c r="H82" s="8"/>
      <c r="I82" s="8"/>
    </row>
    <row r="83" spans="1:9" ht="15.75" customHeight="1" x14ac:dyDescent="0.25">
      <c r="A83" s="8"/>
      <c r="B83" s="8"/>
      <c r="C83" s="8"/>
      <c r="D83" s="8"/>
      <c r="E83" s="8"/>
      <c r="F83" s="8"/>
      <c r="G83" s="8"/>
      <c r="H83" s="8"/>
      <c r="I83" s="8"/>
    </row>
    <row r="84" spans="1:9" ht="15.75" customHeight="1" x14ac:dyDescent="0.25">
      <c r="A84" s="8"/>
      <c r="B84" s="8"/>
      <c r="C84" s="8"/>
      <c r="D84" s="8"/>
      <c r="E84" s="8"/>
      <c r="F84" s="8"/>
      <c r="G84" s="8"/>
      <c r="H84" s="8"/>
      <c r="I84" s="8"/>
    </row>
    <row r="85" spans="1:9" ht="15.75" customHeight="1" x14ac:dyDescent="0.25">
      <c r="A85" s="8"/>
      <c r="B85" s="8"/>
      <c r="C85" s="8"/>
      <c r="D85" s="8"/>
      <c r="E85" s="8"/>
      <c r="F85" s="8"/>
      <c r="G85" s="8"/>
      <c r="H85" s="8"/>
      <c r="I85" s="8"/>
    </row>
    <row r="86" spans="1:9" ht="15.75" customHeight="1" x14ac:dyDescent="0.25">
      <c r="A86" s="8"/>
      <c r="B86" s="8"/>
      <c r="C86" s="8"/>
      <c r="D86" s="8"/>
      <c r="E86" s="8"/>
      <c r="F86" s="8"/>
      <c r="G86" s="8"/>
      <c r="H86" s="8"/>
      <c r="I86" s="8"/>
    </row>
    <row r="87" spans="1:9" ht="15.75" customHeight="1" x14ac:dyDescent="0.25">
      <c r="A87" s="8"/>
      <c r="B87" s="8"/>
      <c r="C87" s="8"/>
      <c r="D87" s="8"/>
      <c r="E87" s="8"/>
      <c r="F87" s="8"/>
      <c r="G87" s="8"/>
      <c r="H87" s="8"/>
      <c r="I87" s="8"/>
    </row>
    <row r="88" spans="1:9" ht="15.75" customHeight="1" x14ac:dyDescent="0.25">
      <c r="A88" s="8"/>
      <c r="B88" s="8"/>
      <c r="C88" s="8"/>
      <c r="D88" s="8"/>
      <c r="E88" s="8"/>
      <c r="F88" s="8"/>
      <c r="G88" s="8"/>
      <c r="H88" s="8"/>
      <c r="I88" s="8"/>
    </row>
    <row r="89" spans="1:9" ht="15.75" customHeight="1" x14ac:dyDescent="0.25">
      <c r="A89" s="8"/>
      <c r="B89" s="8"/>
      <c r="C89" s="8"/>
      <c r="D89" s="8"/>
      <c r="E89" s="8"/>
      <c r="F89" s="8"/>
      <c r="G89" s="8"/>
      <c r="H89" s="8"/>
      <c r="I89" s="8"/>
    </row>
    <row r="90" spans="1:9" ht="15.75" customHeight="1" x14ac:dyDescent="0.25">
      <c r="A90" s="8"/>
      <c r="B90" s="8"/>
      <c r="C90" s="8"/>
      <c r="D90" s="8"/>
      <c r="E90" s="8"/>
      <c r="F90" s="8"/>
      <c r="G90" s="8"/>
      <c r="H90" s="8"/>
      <c r="I90" s="8"/>
    </row>
    <row r="91" spans="1:9" ht="15.75" customHeight="1" x14ac:dyDescent="0.25">
      <c r="A91" s="8"/>
      <c r="B91" s="8"/>
      <c r="C91" s="8"/>
      <c r="D91" s="8"/>
      <c r="E91" s="8"/>
      <c r="F91" s="8"/>
      <c r="G91" s="8"/>
      <c r="H91" s="8"/>
      <c r="I91" s="8"/>
    </row>
    <row r="92" spans="1:9" ht="15.75" customHeight="1" x14ac:dyDescent="0.25">
      <c r="A92" s="8"/>
      <c r="B92" s="8"/>
      <c r="C92" s="8"/>
      <c r="D92" s="8"/>
      <c r="E92" s="8"/>
      <c r="F92" s="8"/>
      <c r="G92" s="8"/>
      <c r="H92" s="8"/>
      <c r="I92" s="8"/>
    </row>
    <row r="93" spans="1:9" ht="15.75" customHeight="1" x14ac:dyDescent="0.25">
      <c r="A93" s="8"/>
      <c r="B93" s="8"/>
      <c r="C93" s="8"/>
      <c r="D93" s="8"/>
      <c r="E93" s="8"/>
      <c r="F93" s="8"/>
      <c r="G93" s="8"/>
      <c r="H93" s="8"/>
      <c r="I93" s="8"/>
    </row>
    <row r="94" spans="1:9" ht="15.75" customHeight="1" x14ac:dyDescent="0.25">
      <c r="A94" s="8"/>
      <c r="B94" s="8"/>
      <c r="C94" s="8"/>
      <c r="D94" s="8"/>
      <c r="E94" s="8"/>
      <c r="F94" s="8"/>
      <c r="G94" s="8"/>
      <c r="H94" s="8"/>
      <c r="I94" s="8"/>
    </row>
    <row r="95" spans="1:9" ht="15.75" customHeight="1" x14ac:dyDescent="0.25">
      <c r="A95" s="8"/>
      <c r="B95" s="8"/>
      <c r="C95" s="8"/>
      <c r="D95" s="8"/>
      <c r="E95" s="8"/>
      <c r="F95" s="8"/>
      <c r="G95" s="8"/>
      <c r="H95" s="8"/>
      <c r="I95" s="8"/>
    </row>
    <row r="96" spans="1:9" ht="15.75" customHeight="1" x14ac:dyDescent="0.25">
      <c r="A96" s="8"/>
      <c r="B96" s="8"/>
      <c r="C96" s="8"/>
      <c r="D96" s="8"/>
      <c r="E96" s="8"/>
      <c r="F96" s="8"/>
      <c r="G96" s="8"/>
      <c r="H96" s="8"/>
      <c r="I96" s="8"/>
    </row>
    <row r="97" spans="1:9" ht="15.75" customHeight="1" x14ac:dyDescent="0.25">
      <c r="A97" s="8"/>
      <c r="B97" s="8"/>
      <c r="C97" s="8"/>
      <c r="D97" s="8"/>
      <c r="E97" s="8"/>
      <c r="F97" s="8"/>
      <c r="G97" s="8"/>
      <c r="H97" s="8"/>
      <c r="I97" s="8"/>
    </row>
    <row r="98" spans="1:9" ht="15.75" customHeight="1" x14ac:dyDescent="0.25">
      <c r="A98" s="8"/>
      <c r="B98" s="8"/>
      <c r="C98" s="8"/>
      <c r="D98" s="8"/>
      <c r="E98" s="8"/>
      <c r="F98" s="8"/>
      <c r="G98" s="8"/>
      <c r="H98" s="8"/>
      <c r="I98" s="8"/>
    </row>
    <row r="99" spans="1:9" ht="15.75" customHeight="1" x14ac:dyDescent="0.25">
      <c r="A99" s="8"/>
      <c r="B99" s="8"/>
      <c r="C99" s="8"/>
      <c r="D99" s="8"/>
      <c r="E99" s="8"/>
      <c r="F99" s="8"/>
      <c r="G99" s="8"/>
      <c r="H99" s="8"/>
      <c r="I99" s="8"/>
    </row>
    <row r="100" spans="1:9" ht="15.7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.7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.7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.7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.7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.7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.7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.7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.7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.7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.7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.7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.7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.7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.7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.7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.7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.7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.7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.7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.7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.7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5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5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5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5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5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5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5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</row>
    <row r="195" spans="1:9" ht="15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5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</row>
    <row r="197" spans="1:9" ht="15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5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5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5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5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5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</row>
    <row r="203" spans="1:9" ht="15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5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</row>
    <row r="205" spans="1:9" ht="15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5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</row>
    <row r="207" spans="1:9" ht="15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5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</row>
    <row r="209" spans="1:9" ht="15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5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</row>
    <row r="211" spans="1:9" ht="15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5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5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5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5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5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5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5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5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5.7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</row>
    <row r="221" spans="1:9" ht="15.7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5.7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</row>
    <row r="223" spans="1:9" ht="15.7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5.7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</row>
    <row r="225" spans="1:9" ht="15.7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5.7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5.7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5.7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</row>
    <row r="229" spans="1:9" ht="15.7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5.7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</row>
    <row r="231" spans="1:9" ht="15.7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5.7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</row>
    <row r="233" spans="1:9" ht="15.7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5.7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</row>
    <row r="235" spans="1:9" ht="15.7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5.7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</row>
    <row r="237" spans="1:9" ht="15.7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5.7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</row>
    <row r="239" spans="1:9" ht="15.7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5.7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</row>
    <row r="241" spans="1:9" ht="15.7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5.7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</row>
    <row r="243" spans="1:9" ht="15.7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5.7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</row>
    <row r="245" spans="1:9" ht="15.7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5.7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</row>
    <row r="247" spans="1:9" ht="15.7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5.7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</row>
    <row r="249" spans="1:9" ht="15.7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5.7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</row>
    <row r="251" spans="1:9" ht="15.7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5.7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</row>
    <row r="253" spans="1:9" ht="15.7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5.7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</row>
    <row r="255" spans="1:9" ht="15.7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5.7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</row>
    <row r="257" spans="1:9" ht="15.7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5.75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</row>
    <row r="259" spans="1:9" ht="15.75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5.75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</row>
    <row r="261" spans="1:9" ht="15.75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5.75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</row>
    <row r="263" spans="1:9" ht="15.75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5.75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</row>
    <row r="265" spans="1:9" ht="15.75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5.75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</row>
    <row r="267" spans="1:9" ht="15.75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5.75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</row>
    <row r="269" spans="1:9" ht="15.75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5.75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</row>
    <row r="271" spans="1:9" ht="15.75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5.75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</row>
    <row r="273" spans="1:9" ht="15.75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5.75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</row>
    <row r="275" spans="1:9" ht="15.75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5.75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</row>
    <row r="277" spans="1:9" ht="15.75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5.75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</row>
    <row r="279" spans="1:9" ht="15.75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5.75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</row>
    <row r="281" spans="1:9" ht="15.75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5.75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</row>
    <row r="283" spans="1:9" ht="15.75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5.75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</row>
    <row r="285" spans="1:9" ht="15.75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5.75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</row>
    <row r="287" spans="1:9" ht="15.75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5.75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</row>
    <row r="289" spans="1:9" ht="15.75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5.75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</row>
    <row r="291" spans="1:9" ht="15.75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5.75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</row>
    <row r="293" spans="1:9" ht="15.75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5.75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</row>
    <row r="295" spans="1:9" ht="15.75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5.75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</row>
    <row r="297" spans="1:9" ht="15.75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5.75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</row>
    <row r="299" spans="1:9" ht="15.75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5.75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</row>
    <row r="301" spans="1:9" ht="15.75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5.75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</row>
    <row r="303" spans="1:9" ht="15.75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5.75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</row>
    <row r="305" spans="1:9" ht="15.75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5.75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</row>
    <row r="307" spans="1:9" ht="15.75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5.75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</row>
    <row r="309" spans="1:9" ht="15.75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5.75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</row>
    <row r="311" spans="1:9" ht="15.75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5.75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</row>
    <row r="313" spans="1:9" ht="15.75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5.75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</row>
    <row r="315" spans="1:9" ht="15.75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5.75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</row>
    <row r="317" spans="1:9" ht="15.75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5.75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</row>
    <row r="319" spans="1:9" ht="15.75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5.75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</row>
    <row r="321" spans="1:9" ht="15.75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5.75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</row>
    <row r="323" spans="1:9" ht="15.75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5.75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</row>
    <row r="325" spans="1:9" ht="15.75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5.75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</row>
    <row r="327" spans="1:9" ht="15.75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5.75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</row>
    <row r="329" spans="1:9" ht="15.75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5.75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</row>
    <row r="331" spans="1:9" ht="15.75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5.75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</row>
    <row r="333" spans="1:9" ht="15.75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5.75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</row>
    <row r="335" spans="1:9" ht="15.75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5.75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</row>
    <row r="337" spans="1:9" ht="15.75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5.75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</row>
    <row r="339" spans="1:9" ht="15.75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5.75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</row>
    <row r="341" spans="1:9" ht="15.75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5.75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</row>
    <row r="343" spans="1:9" ht="15.75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5.75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</row>
    <row r="345" spans="1:9" ht="15.75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5.75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</row>
    <row r="347" spans="1:9" ht="15.75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5.75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</row>
    <row r="349" spans="1:9" ht="15.75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5.75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</row>
    <row r="351" spans="1:9" ht="15.75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5.75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</row>
    <row r="353" spans="1:9" ht="15.75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5.75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</row>
    <row r="355" spans="1:9" ht="15.75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5.75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</row>
    <row r="357" spans="1:9" ht="15.75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5.75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</row>
    <row r="359" spans="1:9" ht="15.75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5.75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</row>
    <row r="361" spans="1:9" ht="15.75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5.75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</row>
    <row r="363" spans="1:9" ht="15.75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5.75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</row>
    <row r="365" spans="1:9" ht="15.75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5.75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</row>
    <row r="367" spans="1:9" ht="15.75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5.75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</row>
    <row r="369" spans="1:9" ht="15.75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5.75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5.75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5.75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5.75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5.75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5.75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5.75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5.75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5.75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5.75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5.75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5.75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5.75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5.75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5.75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5.75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5.75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5.75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5.75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5.75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5.75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5.75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5.75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5.75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5.75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5.75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5.75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5.75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5.75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5.75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5.75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5.75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5.75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5.75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5.75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5.75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5.75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5.75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5.75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5.75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5.75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5.75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5.75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5.75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5.75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5.75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5.75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5.75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5.75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5.75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5.75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5.75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5.75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5.75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5.75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5.75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5.75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5.75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5.75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5.75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5.75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5.75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5.75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5.75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5.75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5.75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5.75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5.75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5.75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5.75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5.75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5.75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5.75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5.75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5.75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5.75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5.75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5.75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5.75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5.75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5.75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5.75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5.75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5.75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5.75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5.75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5.75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5.75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5.75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5.75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5.75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5.75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5.75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5.75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5.75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5.75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5.75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5.75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5.75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5.75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5.75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5.75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5.75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5.75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5.75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5.75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5.75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5.75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5.75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5.75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5.75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5.75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5.75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5.75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5.75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5.75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5.75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5.75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5.75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</row>
    <row r="489" spans="1:9" ht="15.75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5.75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</row>
    <row r="491" spans="1:9" ht="15.75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5.75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</row>
    <row r="493" spans="1:9" ht="15.75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5.75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</row>
    <row r="495" spans="1:9" ht="15.75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5.75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</row>
    <row r="497" spans="1:9" ht="15.75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5.75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</row>
    <row r="499" spans="1:9" ht="15.75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5.75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</row>
    <row r="501" spans="1:9" ht="15.75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5.75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</row>
    <row r="503" spans="1:9" ht="15.75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5.75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</row>
    <row r="505" spans="1:9" ht="15.75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5.75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</row>
    <row r="507" spans="1:9" ht="15.75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5.75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</row>
    <row r="509" spans="1:9" ht="15.75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5.75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</row>
    <row r="511" spans="1:9" ht="15.75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5.75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</row>
    <row r="513" spans="1:9" ht="15.75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5.75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</row>
    <row r="515" spans="1:9" ht="15.75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5.75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</row>
    <row r="517" spans="1:9" ht="15.75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5.75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</row>
    <row r="519" spans="1:9" ht="15.75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5.75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</row>
    <row r="521" spans="1:9" ht="15.75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5.75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</row>
    <row r="523" spans="1:9" ht="15.75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5.75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</row>
    <row r="525" spans="1:9" ht="15.75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5.75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</row>
    <row r="527" spans="1:9" ht="15.75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5.75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</row>
    <row r="529" spans="1:9" ht="15.75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5.75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</row>
    <row r="531" spans="1:9" ht="15.75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5.75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</row>
    <row r="533" spans="1:9" ht="15.75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5.75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</row>
    <row r="535" spans="1:9" ht="15.75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5.75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</row>
    <row r="537" spans="1:9" ht="15.75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5.75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</row>
    <row r="539" spans="1:9" ht="15.75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5.75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</row>
    <row r="541" spans="1:9" ht="15.75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5.75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</row>
    <row r="543" spans="1:9" ht="15.75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5.75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</row>
    <row r="545" spans="1:9" ht="15.75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5.75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</row>
    <row r="547" spans="1:9" ht="15.75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5.75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</row>
    <row r="549" spans="1:9" ht="15.75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5.75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</row>
    <row r="551" spans="1:9" ht="15.75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5.75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</row>
    <row r="553" spans="1:9" ht="15.75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5.75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</row>
    <row r="555" spans="1:9" ht="15.75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5.75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</row>
    <row r="557" spans="1:9" ht="15.75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5.75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</row>
    <row r="559" spans="1:9" ht="15.75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5.75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</row>
    <row r="561" spans="1:9" ht="15.75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5.75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</row>
    <row r="563" spans="1:9" ht="15.75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5.75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</row>
    <row r="565" spans="1:9" ht="15.75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5.75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</row>
    <row r="567" spans="1:9" ht="15.75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5.75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</row>
    <row r="569" spans="1:9" ht="15.75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5.75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</row>
    <row r="571" spans="1:9" ht="15.75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5.75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</row>
    <row r="573" spans="1:9" ht="15.75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5.75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</row>
    <row r="575" spans="1:9" ht="15.75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5.75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</row>
    <row r="577" spans="1:9" ht="15.75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5.75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</row>
    <row r="579" spans="1:9" ht="15.75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5.75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</row>
    <row r="581" spans="1:9" ht="15.75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5.75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</row>
    <row r="583" spans="1:9" ht="15.75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5.75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</row>
    <row r="585" spans="1:9" ht="15.75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5.75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</row>
    <row r="587" spans="1:9" ht="15.75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5.75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</row>
    <row r="589" spans="1:9" ht="15.75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5.75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</row>
    <row r="591" spans="1:9" ht="15.75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5.75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</row>
    <row r="593" spans="1:9" ht="15.75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5.75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</row>
    <row r="595" spans="1:9" ht="15.75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5.75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</row>
    <row r="597" spans="1:9" ht="15.75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5.75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</row>
    <row r="599" spans="1:9" ht="15.75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5.75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</row>
    <row r="601" spans="1:9" ht="15.75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5.75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</row>
    <row r="603" spans="1:9" ht="15.75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5.75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</row>
    <row r="605" spans="1:9" ht="15.75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5.75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</row>
    <row r="607" spans="1:9" ht="15.75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5.75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</row>
    <row r="609" spans="1:9" ht="15.75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5.75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</row>
    <row r="611" spans="1:9" ht="15.75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5.75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</row>
    <row r="613" spans="1:9" ht="15.75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5.75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</row>
    <row r="615" spans="1:9" ht="15.75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5.75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</row>
    <row r="617" spans="1:9" ht="15.75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5.75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</row>
    <row r="619" spans="1:9" ht="15.75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5.75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</row>
    <row r="621" spans="1:9" ht="15.75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5.75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</row>
    <row r="623" spans="1:9" ht="15.75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5.75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</row>
    <row r="625" spans="1:9" ht="15.75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5.75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</row>
    <row r="627" spans="1:9" ht="15.75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5.75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</row>
    <row r="629" spans="1:9" ht="15.75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5.75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</row>
    <row r="631" spans="1:9" ht="15.75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5.75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</row>
    <row r="633" spans="1:9" ht="15.75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5.75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</row>
    <row r="635" spans="1:9" ht="15.75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5.75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</row>
    <row r="637" spans="1:9" ht="15.75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5.75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</row>
    <row r="639" spans="1:9" ht="15.75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5.75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</row>
    <row r="641" spans="1:9" ht="15.7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5.75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</row>
    <row r="643" spans="1:9" ht="15.75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5.75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</row>
    <row r="645" spans="1:9" ht="15.75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5.75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</row>
    <row r="647" spans="1:9" ht="15.75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5.75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</row>
    <row r="649" spans="1:9" ht="15.75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5.75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</row>
    <row r="651" spans="1:9" ht="15.75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5.75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</row>
    <row r="653" spans="1:9" ht="15.75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5.75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</row>
    <row r="655" spans="1:9" ht="15.75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5.75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</row>
    <row r="657" spans="1:9" ht="15.75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5.75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</row>
    <row r="659" spans="1:9" ht="15.75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5.75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</row>
    <row r="661" spans="1:9" ht="15.75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5.75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</row>
    <row r="663" spans="1:9" ht="15.75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5.75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</row>
    <row r="665" spans="1:9" ht="15.75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5.75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</row>
    <row r="667" spans="1:9" ht="15.75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5.75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</row>
    <row r="669" spans="1:9" ht="15.75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5.75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</row>
    <row r="671" spans="1:9" ht="15.75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5.75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</row>
    <row r="673" spans="1:9" ht="15.75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5.75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</row>
    <row r="675" spans="1:9" ht="15.75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5.75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</row>
    <row r="677" spans="1:9" ht="15.75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5.75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</row>
    <row r="679" spans="1:9" ht="15.7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5.7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</row>
    <row r="681" spans="1:9" ht="15.7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5.7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</row>
    <row r="683" spans="1:9" ht="15.7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5.7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</row>
    <row r="685" spans="1:9" ht="15.7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5.7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</row>
    <row r="687" spans="1:9" ht="15.7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5.7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</row>
    <row r="689" spans="1:9" ht="15.7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5.7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</row>
    <row r="691" spans="1:9" ht="15.7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5.7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</row>
    <row r="693" spans="1:9" ht="15.7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5.7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</row>
    <row r="695" spans="1:9" ht="15.7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5.7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</row>
    <row r="697" spans="1:9" ht="15.7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5.7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</row>
    <row r="699" spans="1:9" ht="15.7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5.7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</row>
    <row r="701" spans="1:9" ht="15.7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5.7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</row>
    <row r="703" spans="1:9" ht="15.7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5.7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</row>
    <row r="705" spans="1:9" ht="15.7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5.7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</row>
    <row r="707" spans="1:9" ht="15.7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5.7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</row>
    <row r="709" spans="1:9" ht="15.7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5.7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</row>
    <row r="711" spans="1:9" ht="15.7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5.7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</row>
    <row r="713" spans="1:9" ht="15.7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5.7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</row>
    <row r="715" spans="1:9" ht="15.7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5.7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</row>
    <row r="717" spans="1:9" ht="15.7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5.7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</row>
    <row r="719" spans="1:9" ht="15.7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5.7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</row>
    <row r="721" spans="1:9" ht="15.7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5.7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</row>
    <row r="723" spans="1:9" ht="15.7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5.7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</row>
    <row r="725" spans="1:9" ht="15.7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5.7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</row>
    <row r="727" spans="1:9" ht="15.7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5.7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</row>
    <row r="729" spans="1:9" ht="15.7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5.7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</row>
    <row r="731" spans="1:9" ht="15.7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5.7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</row>
    <row r="733" spans="1:9" ht="15.7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5.7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</row>
    <row r="735" spans="1:9" ht="15.7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5.7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</row>
    <row r="737" spans="1:9" ht="15.7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5.7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</row>
    <row r="739" spans="1:9" ht="15.7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5.7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</row>
    <row r="741" spans="1:9" ht="15.7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5.7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</row>
    <row r="743" spans="1:9" ht="15.7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5.7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</row>
    <row r="745" spans="1:9" ht="15.7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5.7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</row>
    <row r="747" spans="1:9" ht="15.7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5.7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</row>
    <row r="749" spans="1:9" ht="15.7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5.7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</row>
    <row r="751" spans="1:9" ht="15.7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5.7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</row>
    <row r="753" spans="1:9" ht="15.7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5.75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</row>
    <row r="755" spans="1:9" ht="15.75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5.75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</row>
    <row r="757" spans="1:9" ht="15.75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5.75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</row>
    <row r="759" spans="1:9" ht="15.75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5.75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</row>
    <row r="761" spans="1:9" ht="15.75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5.75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</row>
    <row r="763" spans="1:9" ht="15.75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5.75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</row>
    <row r="765" spans="1:9" ht="15.75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5.75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</row>
    <row r="767" spans="1:9" ht="15.75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5.75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</row>
    <row r="769" spans="1:9" ht="15.75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5.75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</row>
    <row r="771" spans="1:9" ht="15.75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5.75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</row>
    <row r="773" spans="1:9" ht="15.75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5.75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</row>
    <row r="775" spans="1:9" ht="15.75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5.75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</row>
    <row r="777" spans="1:9" ht="15.75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5.75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</row>
    <row r="779" spans="1:9" ht="15.75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5.75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</row>
    <row r="781" spans="1:9" ht="15.75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5.75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</row>
    <row r="783" spans="1:9" ht="15.75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5.75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</row>
    <row r="785" spans="1:9" ht="15.75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5.75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</row>
    <row r="787" spans="1:9" ht="15.75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5.75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</row>
    <row r="789" spans="1:9" ht="15.75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5.75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</row>
    <row r="791" spans="1:9" ht="15.75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5.75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</row>
    <row r="793" spans="1:9" ht="15.75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5.75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</row>
    <row r="795" spans="1:9" ht="15.75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5.75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</row>
    <row r="797" spans="1:9" ht="15.75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5.75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</row>
    <row r="799" spans="1:9" ht="15.75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5.75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</row>
    <row r="801" spans="1:9" ht="15.75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5.75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</row>
    <row r="803" spans="1:9" ht="15.75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5.75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</row>
    <row r="805" spans="1:9" ht="15.75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5.75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</row>
    <row r="807" spans="1:9" ht="15.75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5.75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</row>
    <row r="809" spans="1:9" ht="15.75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5.75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</row>
    <row r="811" spans="1:9" ht="15.75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5.75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</row>
    <row r="813" spans="1:9" ht="15.75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5.75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</row>
    <row r="815" spans="1:9" ht="15.75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5.75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</row>
    <row r="817" spans="1:9" ht="15.75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5.75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</row>
    <row r="819" spans="1:9" ht="15.75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5.75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</row>
    <row r="821" spans="1:9" ht="15.75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5.75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</row>
    <row r="823" spans="1:9" ht="15.75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5.75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</row>
    <row r="825" spans="1:9" ht="15.75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5.75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</row>
    <row r="827" spans="1:9" ht="15.75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5.75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</row>
    <row r="829" spans="1:9" ht="15.75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5.75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</row>
    <row r="831" spans="1:9" ht="15.75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5.75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</row>
    <row r="833" spans="1:9" ht="15.75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5.75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</row>
    <row r="835" spans="1:9" ht="15.75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5.75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</row>
    <row r="837" spans="1:9" ht="15.75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5.75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</row>
    <row r="839" spans="1:9" ht="15.75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5.75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</row>
    <row r="841" spans="1:9" ht="15.75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5.75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</row>
    <row r="843" spans="1:9" ht="15.75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5.75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</row>
    <row r="845" spans="1:9" ht="15.75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5.75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</row>
    <row r="847" spans="1:9" ht="15.75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5.75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</row>
    <row r="849" spans="1:9" ht="15.75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5.75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</row>
    <row r="851" spans="1:9" ht="15.75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5.75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</row>
    <row r="853" spans="1:9" ht="15.75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5.75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</row>
    <row r="855" spans="1:9" ht="15.75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5.75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</row>
    <row r="857" spans="1:9" ht="15.75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5.75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</row>
    <row r="859" spans="1:9" ht="15.75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5.75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</row>
    <row r="861" spans="1:9" ht="15.75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5.75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</row>
    <row r="863" spans="1:9" ht="15.75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5.75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</row>
    <row r="865" spans="1:9" ht="15.75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5.75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</row>
    <row r="867" spans="1:9" ht="15.75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5.75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</row>
    <row r="869" spans="1:9" ht="15.75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5.75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</row>
    <row r="871" spans="1:9" ht="15.75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5.75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</row>
    <row r="873" spans="1:9" ht="15.75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5.75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</row>
    <row r="875" spans="1:9" ht="15.75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5.75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</row>
    <row r="877" spans="1:9" ht="15.75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5.75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</row>
    <row r="879" spans="1:9" ht="15.75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5.75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</row>
    <row r="881" spans="1:9" ht="15.75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5.75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</row>
    <row r="883" spans="1:9" ht="15.75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5.75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</row>
    <row r="885" spans="1:9" ht="15.75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5.75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</row>
    <row r="887" spans="1:9" ht="15.75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5.75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</row>
    <row r="889" spans="1:9" ht="15.75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5.75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</row>
    <row r="891" spans="1:9" ht="15.75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5.75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</row>
    <row r="893" spans="1:9" ht="15.75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5.75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</row>
    <row r="895" spans="1:9" ht="15.75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5.75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</row>
    <row r="897" spans="1:9" ht="15.75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5.75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</row>
    <row r="899" spans="1:9" ht="15.75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5.75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</row>
    <row r="901" spans="1:9" ht="15.75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5.75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</row>
    <row r="903" spans="1:9" ht="15.75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5.75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</row>
    <row r="905" spans="1:9" ht="15.75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5.75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</row>
    <row r="907" spans="1:9" ht="15.75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5.75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</row>
    <row r="909" spans="1:9" ht="15.75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5.75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</row>
    <row r="911" spans="1:9" ht="15.75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5.75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</row>
    <row r="913" spans="1:9" ht="15.75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5.75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</row>
    <row r="915" spans="1:9" ht="15.75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5.75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</row>
    <row r="917" spans="1:9" ht="15.75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5.75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</row>
    <row r="919" spans="1:9" ht="15.75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5.75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</row>
    <row r="921" spans="1:9" ht="15.75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5.75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</row>
    <row r="923" spans="1:9" ht="15.75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5.75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</row>
    <row r="925" spans="1:9" ht="15.75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5.75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</row>
    <row r="927" spans="1:9" ht="15.75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5.75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</row>
    <row r="929" spans="1:9" ht="15.75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5.75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</row>
    <row r="931" spans="1:9" ht="15.75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5.75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</row>
    <row r="933" spans="1:9" ht="15.75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5.75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</row>
    <row r="935" spans="1:9" ht="15.75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5.75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</row>
    <row r="937" spans="1:9" ht="15.75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5.75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</row>
    <row r="939" spans="1:9" ht="15.75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5.75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</row>
    <row r="941" spans="1:9" ht="15.75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5.75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</row>
    <row r="943" spans="1:9" ht="15.75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5.75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</row>
    <row r="945" spans="1:9" ht="15.75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5.75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</row>
    <row r="947" spans="1:9" ht="15.75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5.75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</row>
    <row r="949" spans="1:9" ht="15.75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5.75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</row>
    <row r="951" spans="1:9" ht="15.75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5.75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</row>
    <row r="953" spans="1:9" ht="15.75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5.75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</row>
    <row r="955" spans="1:9" ht="15.75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5.75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</row>
    <row r="957" spans="1:9" ht="15.75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5.75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</row>
    <row r="959" spans="1:9" ht="15.75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5.75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</row>
    <row r="961" spans="1:9" ht="15.75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5.75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</row>
    <row r="963" spans="1:9" ht="15.75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5.75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</row>
    <row r="965" spans="1:9" ht="15.75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5.75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</row>
    <row r="967" spans="1:9" ht="15.75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5.75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</row>
    <row r="969" spans="1:9" ht="15.75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5.75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</row>
    <row r="971" spans="1:9" ht="15.75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5.75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</row>
    <row r="973" spans="1:9" ht="15.75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5.75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</row>
    <row r="975" spans="1:9" ht="15.75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5.75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</row>
    <row r="977" spans="1:9" ht="15.75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5.75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</row>
    <row r="979" spans="1:9" ht="15.75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5.75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</row>
    <row r="981" spans="1:9" ht="15.75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5.75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</row>
    <row r="983" spans="1:9" ht="15.75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5.75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</row>
    <row r="985" spans="1:9" ht="15.75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5.75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</row>
    <row r="987" spans="1:9" ht="15.75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5.75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</row>
    <row r="989" spans="1:9" ht="15.75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5.75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</row>
    <row r="991" spans="1:9" ht="15.75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5.75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</row>
    <row r="993" spans="1:9" ht="15.75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5.75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</row>
    <row r="995" spans="1:9" ht="15.75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5.75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</row>
  </sheetData>
  <mergeCells count="1">
    <mergeCell ref="A2:H2"/>
  </mergeCells>
  <dataValidations count="1">
    <dataValidation type="list" allowBlank="1" sqref="C5:C11 C70" xr:uid="{00000000-0002-0000-0100-000000000000}">
      <formula1>"Weekly,Fortnightly,Monthly,Quarterly,Annually"</formula1>
    </dataValidation>
  </dataValidations>
  <pageMargins left="0.25" right="0.25" top="0.75" bottom="0.75" header="0" footer="0"/>
  <pageSetup paperSize="9" fitToHeight="0" orientation="landscape"/>
  <headerFooter>
    <oddFooter>&amp;L&amp;F&amp;C&amp;P&amp;R&amp;D 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Cashflow - Budget</vt:lpstr>
      <vt:lpstr>#Budget Worksheet-bill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</dc:creator>
  <cp:lastModifiedBy>Renae</cp:lastModifiedBy>
  <dcterms:created xsi:type="dcterms:W3CDTF">2019-02-01T04:35:11Z</dcterms:created>
  <dcterms:modified xsi:type="dcterms:W3CDTF">2019-10-16T04:04:10Z</dcterms:modified>
</cp:coreProperties>
</file>